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بخشی صنایع گندم\ولتاژ\1405\گزارش پورتفو ماهانه\06\"/>
    </mc:Choice>
  </mc:AlternateContent>
  <xr:revisionPtr revIDLastSave="0" documentId="13_ncr:1_{4123BFEB-A6A8-4921-BA72-59905B75CDEA}" xr6:coauthVersionLast="47" xr6:coauthVersionMax="47" xr10:uidLastSave="{00000000-0000-0000-0000-000000000000}"/>
  <bookViews>
    <workbookView xWindow="-120" yWindow="-120" windowWidth="29040" windowHeight="15720" tabRatio="973" xr2:uid="{00000000-000D-0000-FFFF-FFFF00000000}"/>
  </bookViews>
  <sheets>
    <sheet name="صورت وضعیت" sheetId="1" r:id="rId1"/>
    <sheet name="سهام" sheetId="2" r:id="rId2"/>
    <sheet name="گواهی سپرده کالایی" sheetId="23" r:id="rId3"/>
    <sheet name="واحدهای صندوق" sheetId="4" r:id="rId4"/>
    <sheet name="سپرده" sheetId="7" r:id="rId5"/>
    <sheet name="درآمد" sheetId="8" r:id="rId6"/>
    <sheet name="درآمد سرمایه گذاری در سهام" sheetId="9" r:id="rId7"/>
    <sheet name="درآمد سرمایه گذاری در صندوق" sheetId="10" r:id="rId8"/>
    <sheet name="درآمد سرمایه گذاری در اوراق به" sheetId="11" r:id="rId9"/>
    <sheet name="درآمد سپرده بانکی" sheetId="13" r:id="rId10"/>
    <sheet name="سایر درآمدها" sheetId="14" r:id="rId11"/>
    <sheet name="درآمد سود سهام" sheetId="15" r:id="rId12"/>
    <sheet name="سود اوراق بهادار" sheetId="17" r:id="rId13"/>
    <sheet name="سود سپرده بانکی" sheetId="18" r:id="rId14"/>
    <sheet name="درآمد ناشی از فروش" sheetId="19" r:id="rId15"/>
    <sheet name="درآمد اعمال اختیار" sheetId="20" r:id="rId16"/>
    <sheet name="درآمد ناشی از تغییر قیمت اوراق" sheetId="21" r:id="rId17"/>
  </sheets>
  <definedNames>
    <definedName name="_xlnm.Print_Area" localSheetId="5">درآمد!$A$1:$K$13</definedName>
    <definedName name="_xlnm.Print_Area" localSheetId="15">'درآمد اعمال اختیار'!$A$1:$Z$12</definedName>
    <definedName name="_xlnm.Print_Area" localSheetId="9">'درآمد سپرده بانکی'!$A$1:$K$16</definedName>
    <definedName name="_xlnm.Print_Area" localSheetId="8">'درآمد سرمایه گذاری در اوراق به'!$A$1:$S$10</definedName>
    <definedName name="_xlnm.Print_Area" localSheetId="6">'درآمد سرمایه گذاری در سهام'!$A$1:$X$88</definedName>
    <definedName name="_xlnm.Print_Area" localSheetId="7">'درآمد سرمایه گذاری در صندوق'!$A$1:$X$11</definedName>
    <definedName name="_xlnm.Print_Area" localSheetId="11">'درآمد سود سهام'!$A$1:$T$36</definedName>
    <definedName name="_xlnm.Print_Area" localSheetId="16">'درآمد ناشی از تغییر قیمت اوراق'!$A$1:$R$32</definedName>
    <definedName name="_xlnm.Print_Area" localSheetId="14">'درآمد ناشی از فروش'!$A$1:$R$85</definedName>
    <definedName name="_xlnm.Print_Area" localSheetId="10">'سایر درآمدها'!$A$1:$G$11</definedName>
    <definedName name="_xlnm.Print_Area" localSheetId="4">سپرده!$A$1:$M$12</definedName>
    <definedName name="_xlnm.Print_Area" localSheetId="12">'سود اوراق بهادار'!$A$1:$U$9</definedName>
    <definedName name="_xlnm.Print_Area" localSheetId="13">'سود سپرده بانکی'!$A$1:$N$16</definedName>
    <definedName name="_xlnm.Print_Area" localSheetId="1">سهام!$A$1:$AC$41</definedName>
    <definedName name="_xlnm.Print_Area" localSheetId="0">'صورت وضعیت'!$A$1:$C$6</definedName>
    <definedName name="_xlnm.Print_Area" localSheetId="2">'گواهی سپرده کالایی'!$A$1:$AC$13</definedName>
    <definedName name="_xlnm.Print_Area" localSheetId="3">'واحدهای صندوق'!$A$1:$AB$10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" i="8" l="1"/>
  <c r="H10" i="8"/>
  <c r="H11" i="8"/>
  <c r="H12" i="8"/>
  <c r="H8" i="8"/>
  <c r="L11" i="9"/>
  <c r="L12" i="9"/>
  <c r="L13" i="9"/>
  <c r="L14" i="9"/>
  <c r="L15" i="9"/>
  <c r="L16" i="9"/>
  <c r="L17" i="9"/>
  <c r="L18" i="9"/>
  <c r="L19" i="9"/>
  <c r="L20" i="9"/>
  <c r="L21" i="9"/>
  <c r="L22" i="9"/>
  <c r="L23" i="9"/>
  <c r="L24" i="9"/>
  <c r="L25" i="9"/>
  <c r="L26" i="9"/>
  <c r="L27" i="9"/>
  <c r="L28" i="9"/>
  <c r="L29" i="9"/>
  <c r="L30" i="9"/>
  <c r="L31" i="9"/>
  <c r="L32" i="9"/>
  <c r="L33" i="9"/>
  <c r="L34" i="9"/>
  <c r="L35" i="9"/>
  <c r="L36" i="9"/>
  <c r="L37" i="9"/>
  <c r="L38" i="9"/>
  <c r="L39" i="9"/>
  <c r="L40" i="9"/>
  <c r="L41" i="9"/>
  <c r="L42" i="9"/>
  <c r="L43" i="9"/>
  <c r="L44" i="9"/>
  <c r="L45" i="9"/>
  <c r="L46" i="9"/>
  <c r="L47" i="9"/>
  <c r="L48" i="9"/>
  <c r="L49" i="9"/>
  <c r="L50" i="9"/>
  <c r="L51" i="9"/>
  <c r="L52" i="9"/>
  <c r="L53" i="9"/>
  <c r="L54" i="9"/>
  <c r="L55" i="9"/>
  <c r="L56" i="9"/>
  <c r="L57" i="9"/>
  <c r="L58" i="9"/>
  <c r="L59" i="9"/>
  <c r="L60" i="9"/>
  <c r="L61" i="9"/>
  <c r="L62" i="9"/>
  <c r="L63" i="9"/>
  <c r="L64" i="9"/>
  <c r="L65" i="9"/>
  <c r="L66" i="9"/>
  <c r="L67" i="9"/>
  <c r="L68" i="9"/>
  <c r="L69" i="9"/>
  <c r="L70" i="9"/>
  <c r="L71" i="9"/>
  <c r="L72" i="9"/>
  <c r="L73" i="9"/>
  <c r="L74" i="9"/>
  <c r="L75" i="9"/>
  <c r="L76" i="9"/>
  <c r="L77" i="9"/>
  <c r="L78" i="9"/>
  <c r="L79" i="9"/>
  <c r="L80" i="9"/>
  <c r="L81" i="9"/>
  <c r="L82" i="9"/>
  <c r="L83" i="9"/>
  <c r="L84" i="9"/>
  <c r="L85" i="9"/>
  <c r="L86" i="9"/>
  <c r="L87" i="9"/>
  <c r="L10" i="9"/>
  <c r="L9" i="9"/>
  <c r="I32" i="21"/>
  <c r="C16" i="18"/>
  <c r="K36" i="15"/>
  <c r="F13" i="8"/>
  <c r="J13" i="8"/>
  <c r="H13" i="8"/>
  <c r="J12" i="7"/>
  <c r="H12" i="7"/>
  <c r="F12" i="7"/>
  <c r="D12" i="7"/>
  <c r="L12" i="7"/>
  <c r="R13" i="23"/>
  <c r="F13" i="23"/>
  <c r="L41" i="2"/>
  <c r="F41" i="2"/>
  <c r="T41" i="2"/>
  <c r="V13" i="23"/>
  <c r="T13" i="23"/>
  <c r="AB13" i="23"/>
  <c r="AA13" i="23"/>
  <c r="Z13" i="23"/>
  <c r="Y13" i="23"/>
  <c r="X13" i="23"/>
  <c r="W13" i="23"/>
  <c r="U13" i="23"/>
  <c r="S13" i="23"/>
  <c r="Q13" i="23"/>
  <c r="P13" i="23"/>
  <c r="O13" i="23"/>
  <c r="N13" i="23"/>
  <c r="M13" i="23"/>
  <c r="L13" i="23"/>
  <c r="K13" i="23"/>
  <c r="J13" i="23"/>
  <c r="I13" i="23"/>
  <c r="H13" i="23"/>
  <c r="G13" i="23"/>
  <c r="F32" i="21"/>
  <c r="G32" i="21"/>
  <c r="H32" i="21"/>
  <c r="J32" i="21"/>
  <c r="K32" i="21"/>
  <c r="L32" i="21"/>
  <c r="M32" i="21"/>
  <c r="N32" i="21"/>
  <c r="O32" i="21"/>
  <c r="P32" i="21"/>
  <c r="Q32" i="21"/>
  <c r="E32" i="21"/>
  <c r="C32" i="21"/>
  <c r="Y12" i="20"/>
  <c r="M85" i="19"/>
  <c r="K85" i="19"/>
  <c r="Q85" i="19"/>
  <c r="P85" i="19"/>
  <c r="O85" i="19"/>
  <c r="N85" i="19"/>
  <c r="L85" i="19"/>
  <c r="J85" i="19"/>
  <c r="I85" i="19"/>
  <c r="H85" i="19"/>
  <c r="G85" i="19"/>
  <c r="F85" i="19"/>
  <c r="E85" i="19"/>
  <c r="C85" i="19"/>
  <c r="I16" i="18"/>
  <c r="M16" i="18"/>
  <c r="K16" i="18"/>
  <c r="G16" i="18"/>
  <c r="T9" i="17"/>
  <c r="P9" i="17"/>
  <c r="I36" i="15"/>
  <c r="J36" i="15"/>
  <c r="L36" i="15"/>
  <c r="M36" i="15"/>
  <c r="N36" i="15"/>
  <c r="O36" i="15"/>
  <c r="P36" i="15"/>
  <c r="Q36" i="15"/>
  <c r="R36" i="15"/>
  <c r="S36" i="15"/>
  <c r="F11" i="14"/>
  <c r="D11" i="14"/>
  <c r="F12" i="8" s="1"/>
  <c r="H16" i="13"/>
  <c r="J15" i="13" s="1"/>
  <c r="F16" i="13"/>
  <c r="J14" i="13"/>
  <c r="J13" i="13"/>
  <c r="J12" i="13"/>
  <c r="J11" i="13"/>
  <c r="J10" i="13"/>
  <c r="J9" i="13"/>
  <c r="J8" i="13"/>
  <c r="J16" i="13" s="1"/>
  <c r="F15" i="13"/>
  <c r="F14" i="13"/>
  <c r="F13" i="13"/>
  <c r="F12" i="13"/>
  <c r="F11" i="13"/>
  <c r="F10" i="13"/>
  <c r="F9" i="13"/>
  <c r="F8" i="13"/>
  <c r="D16" i="13"/>
  <c r="R10" i="11"/>
  <c r="P10" i="11"/>
  <c r="L10" i="11"/>
  <c r="U88" i="9"/>
  <c r="S88" i="9"/>
  <c r="Q88" i="9"/>
  <c r="N88" i="9"/>
  <c r="L88" i="9"/>
  <c r="J88" i="9"/>
  <c r="H88" i="9"/>
  <c r="F88" i="9"/>
  <c r="D88" i="9"/>
  <c r="U11" i="10"/>
  <c r="Q11" i="10"/>
  <c r="S11" i="10"/>
  <c r="J11" i="10"/>
  <c r="F11" i="10"/>
  <c r="G41" i="2"/>
  <c r="H41" i="2"/>
  <c r="I41" i="2"/>
  <c r="J41" i="2"/>
  <c r="K41" i="2"/>
  <c r="M41" i="2"/>
  <c r="N41" i="2"/>
  <c r="O41" i="2"/>
  <c r="P41" i="2"/>
  <c r="Q41" i="2"/>
  <c r="R41" i="2"/>
  <c r="S41" i="2"/>
  <c r="U41" i="2"/>
  <c r="W41" i="2"/>
  <c r="X41" i="2"/>
  <c r="Y41" i="2"/>
  <c r="Z41" i="2"/>
  <c r="AA41" i="2"/>
  <c r="AB41" i="2"/>
</calcChain>
</file>

<file path=xl/sharedStrings.xml><?xml version="1.0" encoding="utf-8"?>
<sst xmlns="http://schemas.openxmlformats.org/spreadsheetml/2006/main" count="612" uniqueCount="226">
  <si>
    <t>صندوق سرمایه گذاری بخشی صنایع گندم</t>
  </si>
  <si>
    <t>صورت وضعیت پرتفوی</t>
  </si>
  <si>
    <t>برای ماه منتهی به 1405/06/31</t>
  </si>
  <si>
    <t>-1</t>
  </si>
  <si>
    <t>سرمایه گذاری ها</t>
  </si>
  <si>
    <t>-1-1</t>
  </si>
  <si>
    <t>سرمایه گذاری در سهام و حق تقدم سهام</t>
  </si>
  <si>
    <t>1405/05/31</t>
  </si>
  <si>
    <t>تغییرات طی دوره</t>
  </si>
  <si>
    <t>1405/06/31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</si>
  <si>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</si>
  <si>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</si>
  <si>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</si>
  <si>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</si>
  <si>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</si>
  <si>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</si>
  <si>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</si>
  <si>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</si>
  <si>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</si>
  <si>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آکو باتری ایرانیان</t>
  </si>
  <si>
    <t>ایران‌ ترانسفو</t>
  </si>
  <si>
    <t>برق و انرژی پیوندگستر پارس</t>
  </si>
  <si>
    <t>بورس انرژی ایران</t>
  </si>
  <si>
    <t>پارس‌سویچ‌</t>
  </si>
  <si>
    <t>پاریز شرق</t>
  </si>
  <si>
    <t>پتروشیمی غدیر</t>
  </si>
  <si>
    <t>توسعه مسیر برق گیلان</t>
  </si>
  <si>
    <t>توسعه مولد نیروگاهی جهرم</t>
  </si>
  <si>
    <t>توسعه‌معادن‌وفلزات‌</t>
  </si>
  <si>
    <t>تولید برق عسلویه  مپنا</t>
  </si>
  <si>
    <t>تولید نیروی برق آبادان</t>
  </si>
  <si>
    <t>تولید نیروی برق دماوند</t>
  </si>
  <si>
    <t>رایان هم افزا</t>
  </si>
  <si>
    <t>رهیاب پیام گستران</t>
  </si>
  <si>
    <t>زرین ذرت شاهرود</t>
  </si>
  <si>
    <t>سرمایه‌گذاری‌نیرو</t>
  </si>
  <si>
    <t>سنگ آهن گهرزمین</t>
  </si>
  <si>
    <t>شمش طلا GoldBar</t>
  </si>
  <si>
    <t>فرآورده‌های‌غدایی‌وقندپیرانشهر</t>
  </si>
  <si>
    <t>گروه مالی نماد غدیر(سهامی عام)</t>
  </si>
  <si>
    <t>گروه مپنا (سهامی عام)</t>
  </si>
  <si>
    <t>گواهی تولید برق تجدیدپذیر</t>
  </si>
  <si>
    <t>مدیریت انرژی امید  تابان هور</t>
  </si>
  <si>
    <t>مدیریت نیروگاهی ایرانیان مپنا</t>
  </si>
  <si>
    <t>معدنی‌ دماوند</t>
  </si>
  <si>
    <t>مولد نیروگاهی تجارت فارس</t>
  </si>
  <si>
    <t>میلگرد SteelRebar</t>
  </si>
  <si>
    <t>نوردوقطعات‌ فولادی‌</t>
  </si>
  <si>
    <t>نیروترانس‌</t>
  </si>
  <si>
    <t>نیروگاه زاگرس کوثر</t>
  </si>
  <si>
    <t>پتروشیمی تندگویان</t>
  </si>
  <si>
    <t>شیر پاستوریزه پگاه زنجان</t>
  </si>
  <si>
    <t>انتقال داده های آسیاتک</t>
  </si>
  <si>
    <t>ح . توسعه‌معادن‌وفلزات‌</t>
  </si>
  <si>
    <t>مس کاتد CopperCthd</t>
  </si>
  <si>
    <t>جمع</t>
  </si>
  <si>
    <t>نام سهام</t>
  </si>
  <si>
    <t>قیمت اعمال</t>
  </si>
  <si>
    <t>تاریخ اعمال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</si>
  <si>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</si>
  <si>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</si>
  <si>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</si>
  <si>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</si>
  <si>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</si>
  <si>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</si>
  <si>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</si>
  <si>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 س. پروژه برق خورشیدی</t>
  </si>
  <si>
    <t>تاریخ سررسید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</si>
  <si>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</si>
  <si>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</si>
  <si>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</si>
  <si>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</si>
  <si>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</si>
  <si>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</si>
  <si>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0.00%</t>
  </si>
  <si>
    <t>0.10%</t>
  </si>
  <si>
    <t>9.36%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</si>
  <si>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</si>
  <si>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</si>
  <si>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</si>
  <si>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</si>
  <si>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</si>
  <si>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</si>
  <si>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</si>
  <si>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</si>
  <si>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</si>
  <si>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</si>
  <si>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</si>
  <si>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</si>
  <si>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</si>
  <si>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</si>
  <si>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</si>
  <si>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</si>
  <si>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</si>
  <si>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</si>
  <si>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</si>
  <si>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</si>
  <si>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</si>
  <si>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</si>
  <si>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</si>
  <si>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</si>
  <si>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</si>
  <si>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گواهی صرفه جویی برق عادی0612</t>
  </si>
  <si>
    <t>گواهی صرفه جویی برق اوج0612</t>
  </si>
  <si>
    <t>داروسازی‌ جابرابن‌حیان‌</t>
  </si>
  <si>
    <t>بهار رز عالیس چناران</t>
  </si>
  <si>
    <t>سبحان دارو</t>
  </si>
  <si>
    <t>تکادو</t>
  </si>
  <si>
    <t>سرمایه گذاری گروه توسعه ملی</t>
  </si>
  <si>
    <t>سرمایه‌ گذاری‌ البرز(هلدینگ‌</t>
  </si>
  <si>
    <t>سیمرغ</t>
  </si>
  <si>
    <t>کارخانجات‌تولیدی‌شیشه‌رازی‌</t>
  </si>
  <si>
    <t>سیمان فارس و خوزستان</t>
  </si>
  <si>
    <t>داروسازی‌ ابوریحان‌</t>
  </si>
  <si>
    <t>تامین مسکن جوانان</t>
  </si>
  <si>
    <t>داروسازی‌ فارابی‌</t>
  </si>
  <si>
    <t>مدیریت صنعت شوینده ت.ص.بهشهر</t>
  </si>
  <si>
    <t>سرمایه گذاری پایا تدبیرپارسا</t>
  </si>
  <si>
    <t>افست‌</t>
  </si>
  <si>
    <t>فرآوری زغال سنگ پروده طبس</t>
  </si>
  <si>
    <t>قنداصفهان‌</t>
  </si>
  <si>
    <t>س.کشت ودام صنایع لبنی تامین</t>
  </si>
  <si>
    <t>تولیدی چدن سازان</t>
  </si>
  <si>
    <t>سیمان آبیک</t>
  </si>
  <si>
    <t>تولید انرژی برق شمس پاسارگاد</t>
  </si>
  <si>
    <t>داروسازی آوه سینا</t>
  </si>
  <si>
    <t>سرمایه گذاری دارویی تامین</t>
  </si>
  <si>
    <t>توسعه سرمایه و صنعت غدیر</t>
  </si>
  <si>
    <t>صنعتی‌ آما</t>
  </si>
  <si>
    <t>داروسازی‌زهراوی‌</t>
  </si>
  <si>
    <t>کلر پارس</t>
  </si>
  <si>
    <t>توسعه حمل و نقل ریلی پارسیان</t>
  </si>
  <si>
    <t>تولیدی برنا باطری</t>
  </si>
  <si>
    <t>کشتیرانی دریای خزر</t>
  </si>
  <si>
    <t>پتروشیمی ارغوان گسترایلام</t>
  </si>
  <si>
    <t>کارخانجات تولیدی نیروترانسفو</t>
  </si>
  <si>
    <t>فولاد هرمزگان جنوب</t>
  </si>
  <si>
    <t>س. الماس حکمت ایرانیان</t>
  </si>
  <si>
    <t>ص.چاپ وبسته بندی آسان قزوین</t>
  </si>
  <si>
    <t>آبسال‌</t>
  </si>
  <si>
    <t>کاشی‌ وسرامیک‌ حافظ‌</t>
  </si>
  <si>
    <t>صنایع‌شیمیایی‌سینا</t>
  </si>
  <si>
    <t>سیمان‌ بهبهان‌</t>
  </si>
  <si>
    <t>توسعه خدمات دریایی وبندری سینا</t>
  </si>
  <si>
    <t>سرمایه گذاری مس سرچشمه</t>
  </si>
  <si>
    <t>-2-2</t>
  </si>
  <si>
    <t>درآمد حاصل از سرمایه­گذاری در واحدهای صندوق</t>
  </si>
  <si>
    <t>درآمد سود صندوق</t>
  </si>
  <si>
    <t>صندوق ص.س. املاک و مستغلات امین شهر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</si>
  <si>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</si>
  <si>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</si>
  <si>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</si>
  <si>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</si>
  <si>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مرابحه عام دولت264-ش.خ070523</t>
  </si>
  <si>
    <t>مدیر صندوق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</si>
  <si>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</si>
  <si>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</si>
  <si>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</si>
  <si>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</si>
  <si>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</si>
  <si>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</si>
  <si>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</si>
  <si>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</si>
  <si>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</si>
  <si>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</si>
  <si>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</si>
  <si>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</si>
  <si>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</si>
  <si>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</si>
  <si>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</si>
  <si>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1405/04/21</t>
  </si>
  <si>
    <t>1405/04/12</t>
  </si>
  <si>
    <t>1405/06/29</t>
  </si>
  <si>
    <t>1405/04/27</t>
  </si>
  <si>
    <t>1405/04/22</t>
  </si>
  <si>
    <t>1405/04/20</t>
  </si>
  <si>
    <t>1405/03/30</t>
  </si>
  <si>
    <t>1405/03/24</t>
  </si>
  <si>
    <t>1405/04/31</t>
  </si>
  <si>
    <t>1405/03/26</t>
  </si>
  <si>
    <t>1405/03/25</t>
  </si>
  <si>
    <t>1405/03/27</t>
  </si>
  <si>
    <t>1405/04/25</t>
  </si>
  <si>
    <t>1405/04/29</t>
  </si>
  <si>
    <t>1405/04/08</t>
  </si>
  <si>
    <t>1405/05/04</t>
  </si>
  <si>
    <t>1405/06/10</t>
  </si>
  <si>
    <t>1405/06/18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</si>
  <si>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</si>
  <si>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</si>
  <si>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</si>
  <si>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</si>
  <si>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</si>
  <si>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1407/05/23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</si>
  <si>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</si>
  <si>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</si>
  <si>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</si>
  <si>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</si>
  <si>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</si>
  <si>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</si>
  <si>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</si>
  <si>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</si>
  <si>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</si>
  <si>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</si>
  <si>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</si>
  <si>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</si>
  <si>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</si>
  <si>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</si>
  <si>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</si>
  <si>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شستا1</t>
  </si>
  <si>
    <t>ضستا40421</t>
  </si>
  <si>
    <t>خودرو1</t>
  </si>
  <si>
    <t>طخود50531</t>
  </si>
  <si>
    <t>درآمد ناشی از تغییر قیمت اوراق بهادار</t>
  </si>
  <si>
    <t>سود و زیان ناشی از تغییر قیمت</t>
  </si>
  <si>
    <t xml:space="preserve">  نماینده</t>
  </si>
  <si>
    <t>شرکت سبدگردان گندم</t>
  </si>
  <si>
    <t xml:space="preserve">خانم ساناز صمدی </t>
  </si>
  <si>
    <t xml:space="preserve">سپرده کوتاه مدت بانک گردشگری </t>
  </si>
  <si>
    <t>سپرده کوتاه مدت بانک خاورمیانه</t>
  </si>
  <si>
    <t xml:space="preserve">سپرده کوتاه مدت9967 بانک گردشگری </t>
  </si>
  <si>
    <t xml:space="preserve">سپرده کوتاه مدت9942 بانک گردشگری </t>
  </si>
  <si>
    <t>سپرده کوتاه مدت بانک گردشگری</t>
  </si>
  <si>
    <t xml:space="preserve">سپرده بلند مدت بانک گردشگری </t>
  </si>
  <si>
    <t>سپرده بلند مدت بانک گردشگری</t>
  </si>
  <si>
    <t xml:space="preserve">سپرده کوتاه مدت بانک خاورمیانه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</si>
</sst>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-_ ;_ * #,##0.00\-_ ;_ * &quot;-&quot;??_-_ ;_ @_ "/>
    <numFmt numFmtId="164" formatCode="#,##0_-;[Red]\(#,###\)"/>
    <numFmt numFmtId="165" formatCode="_ * #,##0_-_ ;_ * #,##0\-_ ;_ * &quot;-&quot;??_-_ ;_ @_ "/>
    <numFmt numFmtId="166" formatCode="_ * #,##0.0_-_ ;_ * #,##0.0\-_ ;_ * &quot;-&quot;??_-_ ;_ @_ "/>
  </numFmts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  <font>
      <b/>
      <sz val="18"/>
      <color rgb="FF000000"/>
      <name val="B Nazanin"/>
      <charset val="178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1"/>
      <color rgb="FFDFE1E5"/>
      <name val="Shabnam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48">
    <xf numFmtId="0" fontId="0" fillId="0" borderId="0" xfId="0" applyAlignment="1">
      <alignment horizontal="left"/>
    </xf>
    <xf numFmtId="0" fontId="7" fillId="0" borderId="0" xfId="0" applyFont="1" applyAlignment="1">
      <alignment horizontal="center" vertical="center"/>
    </xf>
    <xf numFmtId="164" fontId="0" fillId="0" borderId="0" xfId="0" applyNumberFormat="1" applyAlignment="1">
      <alignment horizontal="left"/>
    </xf>
    <xf numFmtId="164" fontId="3" fillId="0" borderId="0" xfId="0" applyNumberFormat="1" applyFont="1" applyAlignment="1">
      <alignment horizontal="right" vertical="center"/>
    </xf>
    <xf numFmtId="164" fontId="4" fillId="0" borderId="1" xfId="0" applyNumberFormat="1" applyFont="1" applyBorder="1" applyAlignment="1">
      <alignment horizontal="center" vertical="center"/>
    </xf>
    <xf numFmtId="164" fontId="0" fillId="0" borderId="2" xfId="0" applyNumberFormat="1" applyBorder="1" applyAlignment="1">
      <alignment horizontal="left"/>
    </xf>
    <xf numFmtId="164" fontId="4" fillId="0" borderId="3" xfId="0" applyNumberFormat="1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right" vertical="top"/>
    </xf>
    <xf numFmtId="164" fontId="5" fillId="0" borderId="0" xfId="0" applyNumberFormat="1" applyFont="1" applyAlignment="1">
      <alignment horizontal="right" vertical="top"/>
    </xf>
    <xf numFmtId="164" fontId="5" fillId="0" borderId="4" xfId="0" applyNumberFormat="1" applyFont="1" applyBorder="1" applyAlignment="1">
      <alignment horizontal="right" vertical="top"/>
    </xf>
    <xf numFmtId="164" fontId="0" fillId="0" borderId="4" xfId="0" applyNumberFormat="1" applyBorder="1" applyAlignment="1">
      <alignment horizontal="left"/>
    </xf>
    <xf numFmtId="164" fontId="4" fillId="0" borderId="5" xfId="0" applyNumberFormat="1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right" vertical="top"/>
    </xf>
    <xf numFmtId="164" fontId="4" fillId="0" borderId="3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5" fillId="0" borderId="6" xfId="0" applyNumberFormat="1" applyFont="1" applyBorder="1" applyAlignment="1">
      <alignment horizontal="right" vertical="top"/>
    </xf>
    <xf numFmtId="164" fontId="0" fillId="0" borderId="6" xfId="0" applyNumberFormat="1" applyBorder="1" applyAlignment="1">
      <alignment horizontal="left"/>
    </xf>
    <xf numFmtId="43" fontId="5" fillId="0" borderId="0" xfId="1" applyFont="1" applyBorder="1" applyAlignment="1">
      <alignment horizontal="right" vertical="top"/>
    </xf>
    <xf numFmtId="164" fontId="4" fillId="0" borderId="7" xfId="0" applyNumberFormat="1" applyFont="1" applyBorder="1" applyAlignment="1">
      <alignment horizontal="center" vertical="center" wrapText="1"/>
    </xf>
    <xf numFmtId="165" fontId="5" fillId="0" borderId="2" xfId="1" applyNumberFormat="1" applyFont="1" applyBorder="1" applyAlignment="1">
      <alignment horizontal="right" vertical="top"/>
    </xf>
    <xf numFmtId="165" fontId="5" fillId="0" borderId="0" xfId="1" applyNumberFormat="1" applyFont="1" applyAlignment="1">
      <alignment horizontal="right" vertical="top"/>
    </xf>
    <xf numFmtId="165" fontId="5" fillId="0" borderId="5" xfId="1" applyNumberFormat="1" applyFont="1" applyBorder="1" applyAlignment="1">
      <alignment horizontal="right" vertical="top"/>
    </xf>
    <xf numFmtId="165" fontId="5" fillId="0" borderId="8" xfId="1" applyNumberFormat="1" applyFont="1" applyBorder="1" applyAlignment="1">
      <alignment horizontal="right" vertical="top"/>
    </xf>
    <xf numFmtId="164" fontId="4" fillId="0" borderId="6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3" fontId="0" fillId="0" borderId="0" xfId="0" applyNumberFormat="1" applyAlignment="1">
      <alignment horizontal="left"/>
    </xf>
    <xf numFmtId="3" fontId="9" fillId="0" borderId="0" xfId="0" applyNumberFormat="1" applyFont="1" applyAlignment="1">
      <alignment horizontal="left"/>
    </xf>
    <xf numFmtId="166" fontId="5" fillId="0" borderId="2" xfId="1" applyNumberFormat="1" applyFont="1" applyBorder="1" applyAlignment="1">
      <alignment horizontal="right" vertical="top"/>
    </xf>
    <xf numFmtId="166" fontId="5" fillId="0" borderId="0" xfId="1" applyNumberFormat="1" applyFont="1" applyAlignment="1">
      <alignment horizontal="right" vertical="top"/>
    </xf>
    <xf numFmtId="166" fontId="5" fillId="0" borderId="4" xfId="1" applyNumberFormat="1" applyFont="1" applyBorder="1" applyAlignment="1">
      <alignment horizontal="right" vertical="top"/>
    </xf>
    <xf numFmtId="166" fontId="5" fillId="0" borderId="5" xfId="2" applyNumberFormat="1" applyFont="1" applyBorder="1" applyAlignment="1">
      <alignment horizontal="right" vertical="top"/>
    </xf>
    <xf numFmtId="164" fontId="4" fillId="0" borderId="9" xfId="0" applyNumberFormat="1" applyFont="1" applyBorder="1" applyAlignment="1">
      <alignment horizontal="center" vertical="center"/>
    </xf>
    <xf numFmtId="164" fontId="5" fillId="0" borderId="8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right" vertical="top"/>
    </xf>
    <xf numFmtId="164" fontId="4" fillId="0" borderId="1" xfId="0" applyNumberFormat="1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right" vertical="top"/>
    </xf>
    <xf numFmtId="164" fontId="4" fillId="0" borderId="3" xfId="0" applyNumberFormat="1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right" vertical="center"/>
    </xf>
    <xf numFmtId="164" fontId="5" fillId="0" borderId="4" xfId="0" applyNumberFormat="1" applyFont="1" applyBorder="1" applyAlignment="1">
      <alignment horizontal="right" vertical="top"/>
    </xf>
    <xf numFmtId="164" fontId="5" fillId="0" borderId="5" xfId="0" applyNumberFormat="1" applyFont="1" applyBorder="1" applyAlignment="1">
      <alignment horizontal="right" vertical="top"/>
    </xf>
    <xf numFmtId="164" fontId="5" fillId="0" borderId="6" xfId="0" applyNumberFormat="1" applyFont="1" applyBorder="1" applyAlignment="1">
      <alignment horizontal="right" vertical="top"/>
    </xf>
    <xf numFmtId="164" fontId="4" fillId="0" borderId="0" xfId="0" applyNumberFormat="1" applyFont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/>
    </xf>
    <xf numFmtId="0" fontId="10" fillId="0" borderId="0" xfId="0" applyFont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142874</xdr:colOff>
      <xdr:row>1</xdr:row>
      <xdr:rowOff>483180</xdr:rowOff>
    </xdr:from>
    <xdr:to>
      <xdr:col>2</xdr:col>
      <xdr:colOff>676274</xdr:colOff>
      <xdr:row>17</xdr:row>
      <xdr:rowOff>121900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5940CEA-E6C4-43C7-A145-04430AAF74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5990951" y="1016580"/>
          <a:ext cx="4076700" cy="29724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1"/>
  <sheetViews>
    <sheetView rightToLeft="1" tabSelected="1" workbookViewId="0">
      <selection activeCell="P9" sqref="P9"/>
    </sheetView>
  </sheetViews>
  <sheetFormatPr defaultRowHeight="12.75" x14ac:dyDescent="0.2"/>
  <cols>
    <col min="1" max="1" width="29.28515625" bestFit="1" customWidth="1"/>
    <col min="2" max="3" width="23.85546875" customWidth="1"/>
    <col min="5" max="6" width="6" customWidth="1"/>
    <col min="11" max="11" width="12.85546875" customWidth="1"/>
  </cols>
  <sheetData>
    <row r="1" spans="1:3" ht="42" customHeight="1" x14ac:dyDescent="0.2">
      <c r="A1" s="33" t="s">
        <v>0</v>
      </c>
      <c r="B1" s="33"/>
      <c r="C1" s="33"/>
    </row>
    <row r="2" spans="1:3" ht="42" customHeight="1" x14ac:dyDescent="0.2">
      <c r="A2" s="33" t="s">
        <v>1</v>
      </c>
      <c r="B2" s="33"/>
      <c r="C2" s="33"/>
    </row>
    <row r="3" spans="1:3" ht="42" customHeight="1" x14ac:dyDescent="0.2">
      <c r="A3" s="33" t="s">
        <v>2</v>
      </c>
      <c r="B3" s="33"/>
      <c r="C3" s="33"/>
    </row>
    <row r="7" spans="1:3" x14ac:dyDescent="0.2">
      <c r="B7" s="24"/>
    </row>
    <row r="8" spans="1:3" x14ac:dyDescent="0.2">
      <c r="B8" s="24"/>
    </row>
    <row r="20" spans="1:2" ht="30" x14ac:dyDescent="0.2">
      <c r="A20" s="1" t="s">
        <v>154</v>
      </c>
      <c r="B20" s="1" t="s">
        <v>215</v>
      </c>
    </row>
    <row r="21" spans="1:2" ht="30" x14ac:dyDescent="0.2">
      <c r="A21" s="1" t="s">
        <v>216</v>
      </c>
      <c r="B21" s="1" t="s">
        <v>217</v>
      </c>
    </row>
  </sheetData>
  <mergeCells count="3">
    <mergeCell ref="A1:C1"/>
    <mergeCell ref="A2:C2"/>
    <mergeCell ref="A3:C3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44"/>
  <sheetViews>
    <sheetView rightToLeft="1" workbookViewId="0">
      <pane ySplit="8" topLeftCell="A36" activePane="bottomLeft" state="frozen"/>
      <selection pane="bottomLeft" activeCell="X48" sqref="X48"/>
    </sheetView>
  </sheetViews>
  <sheetFormatPr defaultRowHeight="12.75" x14ac:dyDescent="0.2"/>
  <cols>
    <col min="1" max="1" width="3.5703125" style="2" bestFit="1" customWidth="1"/>
    <col min="2" max="2" width="2.5703125" style="2" customWidth="1"/>
    <col min="3" max="3" width="23.42578125" style="2" customWidth="1"/>
    <col min="4" max="5" width="1.28515625" style="2" customWidth="1"/>
    <col min="6" max="6" width="12.85546875" style="2" bestFit="1" customWidth="1"/>
    <col min="7" max="7" width="1.28515625" style="2" customWidth="1"/>
    <col min="8" max="8" width="18.42578125" style="2" bestFit="1" customWidth="1"/>
    <col min="9" max="9" width="1.28515625" style="2" customWidth="1"/>
    <col min="10" max="10" width="18.7109375" style="2" bestFit="1" customWidth="1"/>
    <col min="11" max="11" width="1.28515625" style="2" customWidth="1"/>
    <col min="12" max="12" width="13.140625" style="2" bestFit="1" customWidth="1"/>
    <col min="13" max="13" width="1.28515625" style="2" customWidth="1"/>
    <col min="14" max="14" width="16.85546875" style="2" bestFit="1" customWidth="1"/>
    <col min="15" max="15" width="1.28515625" style="2" customWidth="1"/>
    <col min="16" max="16" width="12.42578125" style="2" bestFit="1" customWidth="1"/>
    <col min="17" max="17" width="1.28515625" style="2" customWidth="1"/>
    <col min="18" max="18" width="18.7109375" style="2" bestFit="1" customWidth="1"/>
    <col min="19" max="19" width="1.28515625" style="2" customWidth="1"/>
    <col min="20" max="20" width="13.140625" style="2" bestFit="1" customWidth="1"/>
    <col min="21" max="21" width="1.28515625" style="2" customWidth="1"/>
    <col min="22" max="22" width="16.140625" style="2" bestFit="1" customWidth="1"/>
    <col min="23" max="23" width="1.28515625" style="2" customWidth="1"/>
    <col min="24" max="24" width="18.5703125" style="2" bestFit="1" customWidth="1"/>
    <col min="25" max="25" width="1.28515625" style="2" customWidth="1"/>
    <col min="26" max="26" width="18.5703125" style="2" bestFit="1" customWidth="1"/>
    <col min="27" max="27" width="1.28515625" style="2" customWidth="1"/>
    <col min="28" max="28" width="18.28515625" style="2" bestFit="1" customWidth="1"/>
    <col min="29" max="29" width="0.28515625" style="2" customWidth="1"/>
    <col min="30" max="16384" width="9.140625" style="2"/>
  </cols>
  <sheetData>
    <row r="1" spans="1:28" ht="25.5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</row>
    <row r="2" spans="1:28" ht="25.5" x14ac:dyDescent="0.2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</row>
    <row r="3" spans="1:28" ht="25.5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</row>
    <row r="4" spans="1:28" ht="24" x14ac:dyDescent="0.2">
      <c r="A4" s="3" t="s">
        <v>3</v>
      </c>
      <c r="B4" s="40" t="s">
        <v>4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</row>
    <row r="5" spans="1:28" ht="24" x14ac:dyDescent="0.2">
      <c r="A5" s="40" t="s">
        <v>5</v>
      </c>
      <c r="B5" s="40"/>
      <c r="C5" s="40" t="s">
        <v>6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</row>
    <row r="6" spans="1:28" ht="21" x14ac:dyDescent="0.2">
      <c r="F6" s="36" t="s">
        <v>7</v>
      </c>
      <c r="G6" s="36"/>
      <c r="H6" s="36"/>
      <c r="I6" s="36"/>
      <c r="J6" s="36"/>
      <c r="L6" s="36" t="s">
        <v>8</v>
      </c>
      <c r="M6" s="36"/>
      <c r="N6" s="36"/>
      <c r="O6" s="36"/>
      <c r="P6" s="36"/>
      <c r="Q6" s="36"/>
      <c r="R6" s="36"/>
      <c r="T6" s="36" t="s">
        <v>9</v>
      </c>
      <c r="U6" s="36"/>
      <c r="V6" s="36"/>
      <c r="W6" s="36"/>
      <c r="X6" s="36"/>
      <c r="Y6" s="36"/>
      <c r="Z6" s="36"/>
      <c r="AA6" s="36"/>
      <c r="AB6" s="36"/>
    </row>
    <row r="7" spans="1:28" ht="21" x14ac:dyDescent="0.2">
      <c r="F7" s="5"/>
      <c r="H7" s="5"/>
      <c r="J7" s="5"/>
      <c r="L7" s="38" t="s">
        <v>10</v>
      </c>
      <c r="M7" s="38"/>
      <c r="N7" s="38"/>
      <c r="O7" s="5"/>
      <c r="P7" s="38" t="s">
        <v>11</v>
      </c>
      <c r="Q7" s="38"/>
      <c r="R7" s="38"/>
      <c r="T7" s="5"/>
      <c r="U7" s="5"/>
      <c r="V7" s="5"/>
      <c r="W7" s="5"/>
      <c r="X7" s="5"/>
      <c r="Y7" s="5"/>
      <c r="Z7" s="5"/>
      <c r="AA7" s="5"/>
      <c r="AB7" s="5"/>
    </row>
    <row r="8" spans="1:28" ht="21" x14ac:dyDescent="0.2">
      <c r="A8" s="36" t="s">
        <v>12</v>
      </c>
      <c r="B8" s="36"/>
      <c r="C8" s="36"/>
      <c r="E8" s="36" t="s">
        <v>13</v>
      </c>
      <c r="F8" s="36"/>
      <c r="H8" s="4" t="s">
        <v>14</v>
      </c>
      <c r="J8" s="4" t="s">
        <v>15</v>
      </c>
      <c r="L8" s="6" t="s">
        <v>13</v>
      </c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8" ht="18.75" x14ac:dyDescent="0.2">
      <c r="A9" s="37" t="s">
        <v>19</v>
      </c>
      <c r="B9" s="37"/>
      <c r="C9" s="37"/>
      <c r="E9" s="37">
        <v>305</v>
      </c>
      <c r="F9" s="37"/>
      <c r="H9" s="7">
        <v>10071627</v>
      </c>
      <c r="J9" s="7">
        <v>10265628.512</v>
      </c>
      <c r="L9" s="7">
        <v>0</v>
      </c>
      <c r="N9" s="7">
        <v>0</v>
      </c>
      <c r="P9" s="7">
        <v>-305</v>
      </c>
      <c r="R9" s="7">
        <v>13470615</v>
      </c>
      <c r="T9" s="7">
        <v>0</v>
      </c>
      <c r="V9" s="7">
        <v>0</v>
      </c>
      <c r="X9" s="7">
        <v>0</v>
      </c>
      <c r="Z9" s="7">
        <v>0</v>
      </c>
      <c r="AB9" s="7">
        <v>0</v>
      </c>
    </row>
    <row r="10" spans="1:28" ht="18.75" x14ac:dyDescent="0.2">
      <c r="A10" s="35" t="s">
        <v>20</v>
      </c>
      <c r="B10" s="35"/>
      <c r="C10" s="35"/>
      <c r="E10" s="35">
        <v>10000000</v>
      </c>
      <c r="F10" s="35"/>
      <c r="H10" s="8">
        <v>24395618013</v>
      </c>
      <c r="J10" s="8">
        <v>30859597000</v>
      </c>
      <c r="L10" s="8">
        <v>1400000</v>
      </c>
      <c r="N10" s="8">
        <v>4842867088</v>
      </c>
      <c r="P10" s="8">
        <v>-300000</v>
      </c>
      <c r="R10" s="8">
        <v>994254553</v>
      </c>
      <c r="T10" s="8">
        <v>11100000</v>
      </c>
      <c r="V10" s="8">
        <v>3550</v>
      </c>
      <c r="X10" s="8">
        <v>28506616562</v>
      </c>
      <c r="Z10" s="8">
        <v>39100399350</v>
      </c>
      <c r="AB10" s="8">
        <v>0.96</v>
      </c>
    </row>
    <row r="11" spans="1:28" ht="18.75" x14ac:dyDescent="0.2">
      <c r="A11" s="35" t="s">
        <v>21</v>
      </c>
      <c r="B11" s="35"/>
      <c r="C11" s="35"/>
      <c r="E11" s="35">
        <v>13639159</v>
      </c>
      <c r="F11" s="35"/>
      <c r="H11" s="8">
        <v>198041141522</v>
      </c>
      <c r="J11" s="8">
        <v>260524269792.90201</v>
      </c>
      <c r="L11" s="8">
        <v>1300231</v>
      </c>
      <c r="N11" s="8">
        <v>25704253705</v>
      </c>
      <c r="P11" s="8">
        <v>-1789390</v>
      </c>
      <c r="R11" s="8">
        <v>32676422570</v>
      </c>
      <c r="T11" s="8">
        <v>13150000</v>
      </c>
      <c r="V11" s="8">
        <v>17880</v>
      </c>
      <c r="X11" s="8">
        <v>196946196405</v>
      </c>
      <c r="Z11" s="8">
        <v>233304506940</v>
      </c>
      <c r="AB11" s="8">
        <v>5.72</v>
      </c>
    </row>
    <row r="12" spans="1:28" ht="18.75" x14ac:dyDescent="0.2">
      <c r="A12" s="35" t="s">
        <v>22</v>
      </c>
      <c r="B12" s="35"/>
      <c r="C12" s="35"/>
      <c r="E12" s="35">
        <v>4500000</v>
      </c>
      <c r="F12" s="35"/>
      <c r="H12" s="8">
        <v>82827005342</v>
      </c>
      <c r="J12" s="8">
        <v>100601293950</v>
      </c>
      <c r="L12" s="8">
        <v>300000</v>
      </c>
      <c r="N12" s="8">
        <v>7668374248</v>
      </c>
      <c r="P12" s="8">
        <v>-1700000</v>
      </c>
      <c r="R12" s="8">
        <v>42042207084</v>
      </c>
      <c r="T12" s="8">
        <v>3100000</v>
      </c>
      <c r="V12" s="8">
        <v>22540</v>
      </c>
      <c r="X12" s="8">
        <v>58592527831</v>
      </c>
      <c r="Z12" s="8">
        <v>69333873980</v>
      </c>
      <c r="AB12" s="8">
        <v>1.7</v>
      </c>
    </row>
    <row r="13" spans="1:28" ht="18.75" x14ac:dyDescent="0.2">
      <c r="A13" s="35" t="s">
        <v>23</v>
      </c>
      <c r="B13" s="35"/>
      <c r="C13" s="35"/>
      <c r="E13" s="35">
        <v>10986491</v>
      </c>
      <c r="F13" s="35"/>
      <c r="H13" s="8">
        <v>40685790847</v>
      </c>
      <c r="J13" s="8">
        <v>43715277352.525703</v>
      </c>
      <c r="L13" s="8">
        <v>0</v>
      </c>
      <c r="N13" s="8">
        <v>0</v>
      </c>
      <c r="P13" s="8">
        <v>-5186491</v>
      </c>
      <c r="R13" s="8">
        <v>25930123908</v>
      </c>
      <c r="T13" s="8">
        <v>5800000</v>
      </c>
      <c r="V13" s="8">
        <v>4990</v>
      </c>
      <c r="X13" s="8">
        <v>21478885926</v>
      </c>
      <c r="Z13" s="8">
        <v>28718278340</v>
      </c>
      <c r="AB13" s="8">
        <v>0.7</v>
      </c>
    </row>
    <row r="14" spans="1:28" ht="18.75" x14ac:dyDescent="0.2">
      <c r="A14" s="35" t="s">
        <v>24</v>
      </c>
      <c r="B14" s="35"/>
      <c r="C14" s="35"/>
      <c r="E14" s="35">
        <v>375000</v>
      </c>
      <c r="F14" s="35"/>
      <c r="H14" s="8">
        <v>11655736500</v>
      </c>
      <c r="J14" s="8">
        <v>18500874150</v>
      </c>
      <c r="L14" s="8">
        <v>0</v>
      </c>
      <c r="N14" s="8">
        <v>0</v>
      </c>
      <c r="P14" s="8">
        <v>-375000</v>
      </c>
      <c r="R14" s="8">
        <v>15768301690</v>
      </c>
      <c r="T14" s="8">
        <v>0</v>
      </c>
      <c r="V14" s="8">
        <v>0</v>
      </c>
      <c r="X14" s="8">
        <v>0</v>
      </c>
      <c r="Z14" s="8">
        <v>0</v>
      </c>
      <c r="AB14" s="8">
        <v>0</v>
      </c>
    </row>
    <row r="15" spans="1:28" ht="18.75" x14ac:dyDescent="0.2">
      <c r="A15" s="35" t="s">
        <v>25</v>
      </c>
      <c r="B15" s="35"/>
      <c r="C15" s="35"/>
      <c r="E15" s="35">
        <v>210000</v>
      </c>
      <c r="F15" s="35"/>
      <c r="H15" s="8">
        <v>9860498510</v>
      </c>
      <c r="J15" s="8">
        <v>14438421543</v>
      </c>
      <c r="L15" s="8">
        <v>0</v>
      </c>
      <c r="N15" s="8">
        <v>0</v>
      </c>
      <c r="P15" s="8">
        <v>-210000</v>
      </c>
      <c r="R15" s="8">
        <v>15315687498</v>
      </c>
      <c r="T15" s="8">
        <v>0</v>
      </c>
      <c r="V15" s="8">
        <v>0</v>
      </c>
      <c r="X15" s="8">
        <v>0</v>
      </c>
      <c r="Z15" s="8">
        <v>0</v>
      </c>
      <c r="AB15" s="8">
        <v>0</v>
      </c>
    </row>
    <row r="16" spans="1:28" ht="18.75" x14ac:dyDescent="0.2">
      <c r="A16" s="35" t="s">
        <v>26</v>
      </c>
      <c r="B16" s="35"/>
      <c r="C16" s="35"/>
      <c r="E16" s="35">
        <v>4668816</v>
      </c>
      <c r="F16" s="35"/>
      <c r="H16" s="8">
        <v>83708992887</v>
      </c>
      <c r="J16" s="8">
        <v>123740112857.467</v>
      </c>
      <c r="L16" s="8">
        <v>3483076</v>
      </c>
      <c r="N16" s="8">
        <v>89276884770</v>
      </c>
      <c r="P16" s="8">
        <v>-1034655</v>
      </c>
      <c r="R16" s="8">
        <v>26424233554</v>
      </c>
      <c r="T16" s="8">
        <v>7117237</v>
      </c>
      <c r="V16" s="8">
        <v>26100</v>
      </c>
      <c r="X16" s="8">
        <v>153574131170</v>
      </c>
      <c r="Z16" s="8">
        <v>184323961783.539</v>
      </c>
      <c r="AB16" s="8">
        <v>4.5199999999999996</v>
      </c>
    </row>
    <row r="17" spans="1:28" ht="18.75" x14ac:dyDescent="0.2">
      <c r="A17" s="35" t="s">
        <v>27</v>
      </c>
      <c r="B17" s="35"/>
      <c r="C17" s="35"/>
      <c r="E17" s="35">
        <v>78300000</v>
      </c>
      <c r="F17" s="35"/>
      <c r="H17" s="8">
        <v>170459991545</v>
      </c>
      <c r="J17" s="8">
        <v>254061803070</v>
      </c>
      <c r="L17" s="8">
        <v>43100000</v>
      </c>
      <c r="N17" s="8">
        <v>137943619723</v>
      </c>
      <c r="P17" s="8">
        <v>-2200000</v>
      </c>
      <c r="R17" s="8">
        <v>7072900618</v>
      </c>
      <c r="T17" s="8">
        <v>119200000</v>
      </c>
      <c r="V17" s="8">
        <v>3040</v>
      </c>
      <c r="X17" s="8">
        <v>303595927167</v>
      </c>
      <c r="Z17" s="8">
        <v>359566895360</v>
      </c>
      <c r="AB17" s="8">
        <v>8.82</v>
      </c>
    </row>
    <row r="18" spans="1:28" ht="18.75" x14ac:dyDescent="0.2">
      <c r="A18" s="35" t="s">
        <v>28</v>
      </c>
      <c r="B18" s="35"/>
      <c r="C18" s="35"/>
      <c r="E18" s="35">
        <v>19000000</v>
      </c>
      <c r="F18" s="35"/>
      <c r="H18" s="8">
        <v>45894939139</v>
      </c>
      <c r="J18" s="8">
        <v>53693714240</v>
      </c>
      <c r="L18" s="8">
        <v>3000000</v>
      </c>
      <c r="N18" s="8">
        <v>8723176782</v>
      </c>
      <c r="P18" s="8">
        <v>-22000000</v>
      </c>
      <c r="R18" s="8">
        <v>62870227424</v>
      </c>
      <c r="T18" s="8">
        <v>0</v>
      </c>
      <c r="V18" s="8">
        <v>0</v>
      </c>
      <c r="X18" s="8">
        <v>0</v>
      </c>
      <c r="Z18" s="8">
        <v>0</v>
      </c>
      <c r="AB18" s="8">
        <v>0</v>
      </c>
    </row>
    <row r="19" spans="1:28" ht="18.75" x14ac:dyDescent="0.2">
      <c r="A19" s="35" t="s">
        <v>29</v>
      </c>
      <c r="B19" s="35"/>
      <c r="C19" s="35"/>
      <c r="E19" s="35">
        <v>55870000</v>
      </c>
      <c r="F19" s="35"/>
      <c r="H19" s="8">
        <v>297343091317</v>
      </c>
      <c r="J19" s="8">
        <v>370881055581</v>
      </c>
      <c r="L19" s="8">
        <v>1200000</v>
      </c>
      <c r="N19" s="8">
        <v>9926175572</v>
      </c>
      <c r="P19" s="8">
        <v>-4470000</v>
      </c>
      <c r="R19" s="8">
        <v>33024531820</v>
      </c>
      <c r="T19" s="8">
        <v>52600000</v>
      </c>
      <c r="V19" s="8">
        <v>8180</v>
      </c>
      <c r="X19" s="8">
        <v>283479690767</v>
      </c>
      <c r="Z19" s="8">
        <v>426942028360</v>
      </c>
      <c r="AB19" s="8">
        <v>10.47</v>
      </c>
    </row>
    <row r="20" spans="1:28" ht="18.75" x14ac:dyDescent="0.2">
      <c r="A20" s="35" t="s">
        <v>30</v>
      </c>
      <c r="B20" s="35"/>
      <c r="C20" s="35"/>
      <c r="E20" s="35">
        <v>1675000</v>
      </c>
      <c r="F20" s="35"/>
      <c r="H20" s="8">
        <v>16200989283</v>
      </c>
      <c r="J20" s="8">
        <v>18930775127.5</v>
      </c>
      <c r="L20" s="8">
        <v>800000</v>
      </c>
      <c r="N20" s="8">
        <v>8943762298</v>
      </c>
      <c r="P20" s="8">
        <v>-315000</v>
      </c>
      <c r="R20" s="8">
        <v>3619629382</v>
      </c>
      <c r="T20" s="8">
        <v>2160000</v>
      </c>
      <c r="V20" s="8">
        <v>11070</v>
      </c>
      <c r="X20" s="8">
        <v>22044636587</v>
      </c>
      <c r="Z20" s="8">
        <v>23726366424</v>
      </c>
      <c r="AB20" s="8">
        <v>0.57999999999999996</v>
      </c>
    </row>
    <row r="21" spans="1:28" ht="18.75" x14ac:dyDescent="0.2">
      <c r="A21" s="35" t="s">
        <v>31</v>
      </c>
      <c r="B21" s="35"/>
      <c r="C21" s="35"/>
      <c r="E21" s="35">
        <v>26200000</v>
      </c>
      <c r="F21" s="35"/>
      <c r="H21" s="8">
        <v>284176276951</v>
      </c>
      <c r="J21" s="8">
        <v>346286353680</v>
      </c>
      <c r="L21" s="8">
        <v>2800000</v>
      </c>
      <c r="N21" s="8">
        <v>38356788200</v>
      </c>
      <c r="P21" s="8">
        <v>-4100000</v>
      </c>
      <c r="R21" s="8">
        <v>53275103504</v>
      </c>
      <c r="T21" s="8">
        <v>24900000</v>
      </c>
      <c r="V21" s="8">
        <v>13060</v>
      </c>
      <c r="X21" s="8">
        <v>276989393221</v>
      </c>
      <c r="Z21" s="8">
        <v>322680250380</v>
      </c>
      <c r="AB21" s="8">
        <v>7.91</v>
      </c>
    </row>
    <row r="22" spans="1:28" ht="18.75" x14ac:dyDescent="0.2">
      <c r="A22" s="35" t="s">
        <v>32</v>
      </c>
      <c r="B22" s="35"/>
      <c r="C22" s="35"/>
      <c r="E22" s="35">
        <v>3500000</v>
      </c>
      <c r="F22" s="35"/>
      <c r="H22" s="8">
        <v>36777169007</v>
      </c>
      <c r="J22" s="8">
        <v>54039024200</v>
      </c>
      <c r="L22" s="8">
        <v>1704</v>
      </c>
      <c r="N22" s="8">
        <v>38304689</v>
      </c>
      <c r="P22" s="8">
        <v>-2001704</v>
      </c>
      <c r="R22" s="8">
        <v>38025635784</v>
      </c>
      <c r="T22" s="8">
        <v>1500000</v>
      </c>
      <c r="V22" s="8">
        <v>18620</v>
      </c>
      <c r="X22" s="8">
        <v>15774384478</v>
      </c>
      <c r="Z22" s="8">
        <v>27714101100</v>
      </c>
      <c r="AB22" s="8">
        <v>0.68</v>
      </c>
    </row>
    <row r="23" spans="1:28" ht="18.75" x14ac:dyDescent="0.2">
      <c r="A23" s="35" t="s">
        <v>33</v>
      </c>
      <c r="B23" s="35"/>
      <c r="C23" s="35"/>
      <c r="E23" s="35">
        <v>585000</v>
      </c>
      <c r="F23" s="35"/>
      <c r="H23" s="8">
        <v>3970921429</v>
      </c>
      <c r="J23" s="8">
        <v>3591417076.6500001</v>
      </c>
      <c r="L23" s="8">
        <v>0</v>
      </c>
      <c r="N23" s="8">
        <v>0</v>
      </c>
      <c r="P23" s="8">
        <v>0</v>
      </c>
      <c r="R23" s="8">
        <v>0</v>
      </c>
      <c r="T23" s="8">
        <v>585000</v>
      </c>
      <c r="V23" s="8">
        <v>6187</v>
      </c>
      <c r="X23" s="8">
        <v>3970921429</v>
      </c>
      <c r="Z23" s="8">
        <v>3591417076.6500001</v>
      </c>
      <c r="AB23" s="8">
        <v>0.09</v>
      </c>
    </row>
    <row r="24" spans="1:28" ht="18.75" x14ac:dyDescent="0.2">
      <c r="A24" s="35" t="s">
        <v>34</v>
      </c>
      <c r="B24" s="35"/>
      <c r="C24" s="35"/>
      <c r="E24" s="35">
        <v>435000</v>
      </c>
      <c r="F24" s="35"/>
      <c r="H24" s="8">
        <v>8548542744</v>
      </c>
      <c r="J24" s="8">
        <v>11395228680</v>
      </c>
      <c r="L24" s="8">
        <v>1015000</v>
      </c>
      <c r="N24" s="8">
        <v>0</v>
      </c>
      <c r="P24" s="8">
        <v>0</v>
      </c>
      <c r="R24" s="8">
        <v>0</v>
      </c>
      <c r="T24" s="8">
        <v>1450000</v>
      </c>
      <c r="V24" s="8">
        <v>9630</v>
      </c>
      <c r="X24" s="8">
        <v>8548542744</v>
      </c>
      <c r="Z24" s="8">
        <v>13855562145</v>
      </c>
      <c r="AB24" s="8">
        <v>0.34</v>
      </c>
    </row>
    <row r="25" spans="1:28" ht="18.75" x14ac:dyDescent="0.2">
      <c r="A25" s="35" t="s">
        <v>35</v>
      </c>
      <c r="B25" s="35"/>
      <c r="C25" s="35"/>
      <c r="E25" s="35">
        <v>5300000</v>
      </c>
      <c r="F25" s="35"/>
      <c r="H25" s="8">
        <v>13515734342</v>
      </c>
      <c r="J25" s="8">
        <v>13599854166</v>
      </c>
      <c r="L25" s="8">
        <v>0</v>
      </c>
      <c r="N25" s="8">
        <v>0</v>
      </c>
      <c r="P25" s="8">
        <v>-1300000</v>
      </c>
      <c r="R25" s="8">
        <v>4811517267</v>
      </c>
      <c r="T25" s="8">
        <v>4000000</v>
      </c>
      <c r="V25" s="8">
        <v>3820</v>
      </c>
      <c r="X25" s="8">
        <v>10200554222</v>
      </c>
      <c r="Z25" s="8">
        <v>15161885600</v>
      </c>
      <c r="AB25" s="8">
        <v>0.37</v>
      </c>
    </row>
    <row r="26" spans="1:28" ht="18.75" x14ac:dyDescent="0.2">
      <c r="A26" s="35" t="s">
        <v>36</v>
      </c>
      <c r="B26" s="35"/>
      <c r="C26" s="35"/>
      <c r="E26" s="35">
        <v>3900000</v>
      </c>
      <c r="F26" s="35"/>
      <c r="H26" s="8">
        <v>24363413567</v>
      </c>
      <c r="J26" s="8">
        <v>26121507750</v>
      </c>
      <c r="L26" s="8">
        <v>0</v>
      </c>
      <c r="N26" s="8">
        <v>0</v>
      </c>
      <c r="P26" s="8">
        <v>-3900000</v>
      </c>
      <c r="R26" s="8">
        <v>27977735598</v>
      </c>
      <c r="T26" s="8">
        <v>0</v>
      </c>
      <c r="V26" s="8">
        <v>0</v>
      </c>
      <c r="X26" s="8">
        <v>0</v>
      </c>
      <c r="Z26" s="8">
        <v>0</v>
      </c>
      <c r="AB26" s="8">
        <v>0</v>
      </c>
    </row>
    <row r="27" spans="1:28" ht="18.75" x14ac:dyDescent="0.2">
      <c r="A27" s="35" t="s">
        <v>38</v>
      </c>
      <c r="B27" s="35"/>
      <c r="C27" s="35"/>
      <c r="E27" s="35">
        <v>1350000</v>
      </c>
      <c r="F27" s="35"/>
      <c r="H27" s="8">
        <v>21890403572</v>
      </c>
      <c r="J27" s="8">
        <v>22638640050</v>
      </c>
      <c r="L27" s="8">
        <v>0</v>
      </c>
      <c r="N27" s="8">
        <v>0</v>
      </c>
      <c r="P27" s="8">
        <v>-1350000</v>
      </c>
      <c r="R27" s="8">
        <v>23455774511</v>
      </c>
      <c r="T27" s="8">
        <v>0</v>
      </c>
      <c r="V27" s="8">
        <v>0</v>
      </c>
      <c r="X27" s="8">
        <v>0</v>
      </c>
      <c r="Z27" s="8">
        <v>0</v>
      </c>
      <c r="AB27" s="8">
        <v>0</v>
      </c>
    </row>
    <row r="28" spans="1:28" ht="18.75" x14ac:dyDescent="0.2">
      <c r="A28" s="35" t="s">
        <v>39</v>
      </c>
      <c r="B28" s="35"/>
      <c r="C28" s="35"/>
      <c r="E28" s="35">
        <v>3700000</v>
      </c>
      <c r="F28" s="35"/>
      <c r="H28" s="8">
        <v>13600384084</v>
      </c>
      <c r="J28" s="8">
        <v>12996752460</v>
      </c>
      <c r="L28" s="8">
        <v>900000</v>
      </c>
      <c r="N28" s="8">
        <v>3753973985</v>
      </c>
      <c r="P28" s="8">
        <v>-4600000</v>
      </c>
      <c r="R28" s="8">
        <v>18257768111</v>
      </c>
      <c r="T28" s="8">
        <v>0</v>
      </c>
      <c r="V28" s="8">
        <v>0</v>
      </c>
      <c r="X28" s="8">
        <v>0</v>
      </c>
      <c r="Z28" s="8">
        <v>0</v>
      </c>
      <c r="AB28" s="8">
        <v>0</v>
      </c>
    </row>
    <row r="29" spans="1:28" ht="18.75" x14ac:dyDescent="0.2">
      <c r="A29" s="35" t="s">
        <v>40</v>
      </c>
      <c r="B29" s="35"/>
      <c r="C29" s="35"/>
      <c r="E29" s="35">
        <v>21000000</v>
      </c>
      <c r="F29" s="35"/>
      <c r="H29" s="8">
        <v>379202070029</v>
      </c>
      <c r="J29" s="8">
        <v>613044251400</v>
      </c>
      <c r="L29" s="8">
        <v>17480000</v>
      </c>
      <c r="N29" s="8">
        <v>38920408195</v>
      </c>
      <c r="P29" s="8">
        <v>-5800000</v>
      </c>
      <c r="R29" s="8">
        <v>176741238915</v>
      </c>
      <c r="T29" s="8">
        <v>32680000</v>
      </c>
      <c r="V29" s="8">
        <v>16750</v>
      </c>
      <c r="X29" s="8">
        <v>313390477938</v>
      </c>
      <c r="Z29" s="8">
        <v>543158675300</v>
      </c>
      <c r="AB29" s="8">
        <v>13.32</v>
      </c>
    </row>
    <row r="30" spans="1:28" ht="18.75" x14ac:dyDescent="0.2">
      <c r="A30" s="35" t="s">
        <v>42</v>
      </c>
      <c r="B30" s="35"/>
      <c r="C30" s="35"/>
      <c r="E30" s="35">
        <v>134792000</v>
      </c>
      <c r="F30" s="35"/>
      <c r="H30" s="8">
        <v>284843782700</v>
      </c>
      <c r="J30" s="8">
        <v>365405158018.88</v>
      </c>
      <c r="L30" s="8">
        <v>0</v>
      </c>
      <c r="N30" s="8">
        <v>0</v>
      </c>
      <c r="P30" s="8">
        <v>-4292000</v>
      </c>
      <c r="R30" s="8">
        <v>11457519413</v>
      </c>
      <c r="T30" s="8">
        <v>130500000</v>
      </c>
      <c r="V30" s="8">
        <v>2397</v>
      </c>
      <c r="X30" s="8">
        <v>275773886006</v>
      </c>
      <c r="Z30" s="8">
        <v>310390490295</v>
      </c>
      <c r="AB30" s="8">
        <v>7.61</v>
      </c>
    </row>
    <row r="31" spans="1:28" ht="18.75" x14ac:dyDescent="0.2">
      <c r="A31" s="35" t="s">
        <v>43</v>
      </c>
      <c r="B31" s="35"/>
      <c r="C31" s="35"/>
      <c r="E31" s="35">
        <v>23790000</v>
      </c>
      <c r="F31" s="35"/>
      <c r="H31" s="8">
        <v>489718967463</v>
      </c>
      <c r="J31" s="8">
        <v>899628596763</v>
      </c>
      <c r="L31" s="8">
        <v>390000</v>
      </c>
      <c r="N31" s="8">
        <v>16575810797</v>
      </c>
      <c r="P31" s="8">
        <v>-8360000</v>
      </c>
      <c r="R31" s="8">
        <v>339244946787</v>
      </c>
      <c r="T31" s="8">
        <v>15820000</v>
      </c>
      <c r="V31" s="8">
        <v>41000</v>
      </c>
      <c r="X31" s="8">
        <v>333334700314</v>
      </c>
      <c r="Z31" s="8">
        <v>643606167400</v>
      </c>
      <c r="AB31" s="8">
        <v>15.78</v>
      </c>
    </row>
    <row r="32" spans="1:28" ht="18.75" x14ac:dyDescent="0.2">
      <c r="A32" s="35" t="s">
        <v>44</v>
      </c>
      <c r="B32" s="35"/>
      <c r="C32" s="35"/>
      <c r="E32" s="35">
        <v>300000</v>
      </c>
      <c r="F32" s="35"/>
      <c r="H32" s="8">
        <v>21142116942</v>
      </c>
      <c r="J32" s="8">
        <v>25811919510</v>
      </c>
      <c r="L32" s="8">
        <v>0</v>
      </c>
      <c r="N32" s="8">
        <v>0</v>
      </c>
      <c r="P32" s="8">
        <v>-300000</v>
      </c>
      <c r="R32" s="8">
        <v>27311917851</v>
      </c>
      <c r="T32" s="8">
        <v>0</v>
      </c>
      <c r="V32" s="8">
        <v>0</v>
      </c>
      <c r="X32" s="8">
        <v>0</v>
      </c>
      <c r="Z32" s="8">
        <v>0</v>
      </c>
      <c r="AB32" s="8">
        <v>0</v>
      </c>
    </row>
    <row r="33" spans="1:28" ht="18.75" x14ac:dyDescent="0.2">
      <c r="A33" s="35" t="s">
        <v>45</v>
      </c>
      <c r="B33" s="35"/>
      <c r="C33" s="35"/>
      <c r="E33" s="35">
        <v>13600000</v>
      </c>
      <c r="F33" s="35"/>
      <c r="H33" s="8">
        <v>111524966270</v>
      </c>
      <c r="J33" s="8">
        <v>121723745440</v>
      </c>
      <c r="L33" s="8">
        <v>1680000</v>
      </c>
      <c r="N33" s="8">
        <v>13694981270</v>
      </c>
      <c r="P33" s="8">
        <v>-6300000</v>
      </c>
      <c r="R33" s="8">
        <v>59219206215</v>
      </c>
      <c r="T33" s="8">
        <v>8980000</v>
      </c>
      <c r="V33" s="8">
        <v>8590</v>
      </c>
      <c r="X33" s="8">
        <v>73557646989</v>
      </c>
      <c r="Z33" s="8">
        <v>76541921714</v>
      </c>
      <c r="AB33" s="8">
        <v>1.88</v>
      </c>
    </row>
    <row r="34" spans="1:28" ht="18.75" x14ac:dyDescent="0.2">
      <c r="A34" s="35" t="s">
        <v>47</v>
      </c>
      <c r="B34" s="35"/>
      <c r="C34" s="35"/>
      <c r="E34" s="35">
        <v>3000000</v>
      </c>
      <c r="F34" s="35"/>
      <c r="H34" s="8">
        <v>19712871809</v>
      </c>
      <c r="J34" s="8">
        <v>28726216500</v>
      </c>
      <c r="L34" s="8">
        <v>0</v>
      </c>
      <c r="N34" s="8">
        <v>0</v>
      </c>
      <c r="P34" s="8">
        <v>-3000000</v>
      </c>
      <c r="R34" s="8">
        <v>29559723377</v>
      </c>
      <c r="T34" s="8">
        <v>0</v>
      </c>
      <c r="V34" s="8">
        <v>0</v>
      </c>
      <c r="X34" s="8">
        <v>0</v>
      </c>
      <c r="Z34" s="8">
        <v>0</v>
      </c>
      <c r="AB34" s="8">
        <v>0</v>
      </c>
    </row>
    <row r="35" spans="1:28" ht="18.75" x14ac:dyDescent="0.2">
      <c r="A35" s="35" t="s">
        <v>48</v>
      </c>
      <c r="B35" s="35"/>
      <c r="C35" s="35"/>
      <c r="E35" s="35">
        <v>14000000</v>
      </c>
      <c r="F35" s="35"/>
      <c r="H35" s="8">
        <v>40411964027</v>
      </c>
      <c r="J35" s="8">
        <v>49037983400</v>
      </c>
      <c r="L35" s="8">
        <v>1144173</v>
      </c>
      <c r="N35" s="8">
        <v>4405328848</v>
      </c>
      <c r="P35" s="8">
        <v>-4844173</v>
      </c>
      <c r="R35" s="8">
        <v>17979499520</v>
      </c>
      <c r="T35" s="8">
        <v>10300000</v>
      </c>
      <c r="V35" s="8">
        <v>3770</v>
      </c>
      <c r="X35" s="8">
        <v>30564009100</v>
      </c>
      <c r="Z35" s="8">
        <v>38530836370</v>
      </c>
      <c r="AB35" s="8">
        <v>0.94</v>
      </c>
    </row>
    <row r="36" spans="1:28" ht="18.75" x14ac:dyDescent="0.2">
      <c r="A36" s="35" t="s">
        <v>49</v>
      </c>
      <c r="B36" s="35"/>
      <c r="C36" s="35"/>
      <c r="E36" s="35">
        <v>2000000</v>
      </c>
      <c r="F36" s="35"/>
      <c r="H36" s="8">
        <v>12538062812</v>
      </c>
      <c r="J36" s="8">
        <v>14586369000</v>
      </c>
      <c r="L36" s="8">
        <v>0</v>
      </c>
      <c r="N36" s="8">
        <v>0</v>
      </c>
      <c r="P36" s="8">
        <v>-1200000</v>
      </c>
      <c r="R36" s="8">
        <v>9633369972</v>
      </c>
      <c r="T36" s="8">
        <v>800000</v>
      </c>
      <c r="V36" s="8">
        <v>7750</v>
      </c>
      <c r="X36" s="8">
        <v>5015225123</v>
      </c>
      <c r="Z36" s="8">
        <v>6152074000</v>
      </c>
      <c r="AB36" s="8">
        <v>0.15</v>
      </c>
    </row>
    <row r="37" spans="1:28" ht="18.75" x14ac:dyDescent="0.2">
      <c r="A37" s="35" t="s">
        <v>50</v>
      </c>
      <c r="B37" s="35"/>
      <c r="C37" s="35"/>
      <c r="E37" s="35">
        <v>0</v>
      </c>
      <c r="F37" s="35"/>
      <c r="H37" s="8">
        <v>0</v>
      </c>
      <c r="J37" s="8">
        <v>0</v>
      </c>
      <c r="L37" s="8">
        <v>1500000</v>
      </c>
      <c r="N37" s="8">
        <v>17446005479</v>
      </c>
      <c r="P37" s="8">
        <v>0</v>
      </c>
      <c r="R37" s="8">
        <v>0</v>
      </c>
      <c r="T37" s="8">
        <v>1500000</v>
      </c>
      <c r="V37" s="8">
        <v>12340</v>
      </c>
      <c r="X37" s="8">
        <v>17446005479</v>
      </c>
      <c r="Z37" s="8">
        <v>18366917700</v>
      </c>
      <c r="AB37" s="8">
        <v>0.45</v>
      </c>
    </row>
    <row r="38" spans="1:28" ht="18.75" x14ac:dyDescent="0.2">
      <c r="A38" s="35" t="s">
        <v>51</v>
      </c>
      <c r="B38" s="35"/>
      <c r="C38" s="35"/>
      <c r="E38" s="35">
        <v>0</v>
      </c>
      <c r="F38" s="35"/>
      <c r="H38" s="8">
        <v>0</v>
      </c>
      <c r="J38" s="8">
        <v>0</v>
      </c>
      <c r="L38" s="8">
        <v>110</v>
      </c>
      <c r="N38" s="8">
        <v>764107</v>
      </c>
      <c r="P38" s="8">
        <v>0</v>
      </c>
      <c r="R38" s="8">
        <v>0</v>
      </c>
      <c r="T38" s="8">
        <v>110</v>
      </c>
      <c r="V38" s="8">
        <v>7780</v>
      </c>
      <c r="X38" s="8">
        <v>764107</v>
      </c>
      <c r="Z38" s="8">
        <v>849184.66599999997</v>
      </c>
      <c r="AB38" s="8">
        <v>0</v>
      </c>
    </row>
    <row r="39" spans="1:28" ht="18.75" x14ac:dyDescent="0.2">
      <c r="A39" s="35" t="s">
        <v>52</v>
      </c>
      <c r="B39" s="35"/>
      <c r="C39" s="35"/>
      <c r="E39" s="35">
        <v>0</v>
      </c>
      <c r="F39" s="35"/>
      <c r="H39" s="8">
        <v>0</v>
      </c>
      <c r="J39" s="8">
        <v>0</v>
      </c>
      <c r="L39" s="8">
        <v>9300000</v>
      </c>
      <c r="N39" s="8">
        <v>39443798757</v>
      </c>
      <c r="P39" s="8">
        <v>-300000</v>
      </c>
      <c r="R39" s="8">
        <v>1181793587</v>
      </c>
      <c r="T39" s="8">
        <v>9000000</v>
      </c>
      <c r="V39" s="8">
        <v>4150</v>
      </c>
      <c r="X39" s="8">
        <v>38171418152</v>
      </c>
      <c r="Z39" s="8">
        <v>37061284500</v>
      </c>
      <c r="AB39" s="8">
        <v>0.91</v>
      </c>
    </row>
    <row r="40" spans="1:28" ht="18.75" x14ac:dyDescent="0.2">
      <c r="A40" s="35" t="s">
        <v>53</v>
      </c>
      <c r="B40" s="35"/>
      <c r="C40" s="35"/>
      <c r="E40" s="35">
        <v>0</v>
      </c>
      <c r="F40" s="35"/>
      <c r="H40" s="8">
        <v>0</v>
      </c>
      <c r="J40" s="8">
        <v>0</v>
      </c>
      <c r="L40" s="8">
        <v>20000000</v>
      </c>
      <c r="N40" s="8">
        <v>33555153284</v>
      </c>
      <c r="P40" s="8">
        <v>0</v>
      </c>
      <c r="R40" s="8">
        <v>0</v>
      </c>
      <c r="T40" s="8">
        <v>20000000</v>
      </c>
      <c r="V40" s="8">
        <v>1726</v>
      </c>
      <c r="X40" s="8">
        <v>33555153284</v>
      </c>
      <c r="Z40" s="8">
        <v>34253160400</v>
      </c>
      <c r="AB40" s="8">
        <v>0.84</v>
      </c>
    </row>
    <row r="41" spans="1:28" ht="21.75" thickBot="1" x14ac:dyDescent="0.25">
      <c r="A41" s="34" t="s">
        <v>55</v>
      </c>
      <c r="B41" s="34"/>
      <c r="C41" s="34"/>
      <c r="D41" s="34"/>
      <c r="F41" s="12">
        <f>SUM(E9:F40)</f>
        <v>456676771</v>
      </c>
      <c r="G41" s="8">
        <f t="shared" ref="G41:S41" si="0">SUM(F9:G40)</f>
        <v>0</v>
      </c>
      <c r="H41" s="12">
        <f t="shared" si="0"/>
        <v>2747021514280</v>
      </c>
      <c r="I41" s="8">
        <f t="shared" si="0"/>
        <v>2747021514280</v>
      </c>
      <c r="J41" s="12">
        <f t="shared" si="0"/>
        <v>3898590478387.4365</v>
      </c>
      <c r="K41" s="8">
        <f t="shared" si="0"/>
        <v>3898590478387.4365</v>
      </c>
      <c r="L41" s="12">
        <f>SUM(K9:L40)</f>
        <v>110794294</v>
      </c>
      <c r="M41" s="8">
        <f t="shared" si="0"/>
        <v>110794294</v>
      </c>
      <c r="N41" s="12">
        <f t="shared" si="0"/>
        <v>499220431797</v>
      </c>
      <c r="O41" s="8">
        <f t="shared" si="0"/>
        <v>499220431797</v>
      </c>
      <c r="P41" s="12">
        <f t="shared" si="0"/>
        <v>-91228718</v>
      </c>
      <c r="Q41" s="8">
        <f t="shared" si="0"/>
        <v>-91228718</v>
      </c>
      <c r="R41" s="12">
        <f t="shared" si="0"/>
        <v>1103884741128</v>
      </c>
      <c r="S41" s="8">
        <f t="shared" si="0"/>
        <v>1103884741128</v>
      </c>
      <c r="T41" s="12">
        <f>SUM(T9:T40)</f>
        <v>476242347</v>
      </c>
      <c r="U41" s="8">
        <f>SUM(T9:U40)</f>
        <v>476242347</v>
      </c>
      <c r="V41" s="12"/>
      <c r="W41" s="8">
        <f t="shared" ref="W41:AB41" si="1">SUM(V9:W40)</f>
        <v>254920</v>
      </c>
      <c r="X41" s="12">
        <f t="shared" si="1"/>
        <v>2504511695001</v>
      </c>
      <c r="Y41" s="8">
        <f t="shared" si="1"/>
        <v>2504511695001</v>
      </c>
      <c r="Z41" s="12">
        <f t="shared" si="1"/>
        <v>3456081903702.855</v>
      </c>
      <c r="AA41" s="8">
        <f t="shared" si="1"/>
        <v>3456081903702.855</v>
      </c>
      <c r="AB41" s="12">
        <f t="shared" si="1"/>
        <v>84.74</v>
      </c>
    </row>
    <row r="42" spans="1:28" ht="13.5" thickTop="1" x14ac:dyDescent="0.2"/>
    <row r="43" spans="1:28" x14ac:dyDescent="0.2">
      <c r="L43" s="26"/>
    </row>
    <row r="44" spans="1:28" x14ac:dyDescent="0.2">
      <c r="X44" s="25"/>
    </row>
  </sheetData>
  <mergeCells count="78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8:C28"/>
    <mergeCell ref="E28:F28"/>
    <mergeCell ref="A29:C29"/>
    <mergeCell ref="E29:F29"/>
    <mergeCell ref="A26:C26"/>
    <mergeCell ref="E26:F26"/>
    <mergeCell ref="A27:C27"/>
    <mergeCell ref="E27:F27"/>
    <mergeCell ref="A33:C33"/>
    <mergeCell ref="E33:F33"/>
    <mergeCell ref="A34:C34"/>
    <mergeCell ref="E34:F34"/>
    <mergeCell ref="A30:C30"/>
    <mergeCell ref="E30:F30"/>
    <mergeCell ref="A31:C31"/>
    <mergeCell ref="E31:F31"/>
    <mergeCell ref="A32:C32"/>
    <mergeCell ref="E32:F32"/>
    <mergeCell ref="A35:C35"/>
    <mergeCell ref="E35:F35"/>
    <mergeCell ref="A36:C36"/>
    <mergeCell ref="E36:F36"/>
    <mergeCell ref="A37:C37"/>
    <mergeCell ref="E37:F37"/>
    <mergeCell ref="A41:D41"/>
    <mergeCell ref="A38:C38"/>
    <mergeCell ref="E38:F38"/>
    <mergeCell ref="A39:C39"/>
    <mergeCell ref="E39:F39"/>
    <mergeCell ref="A40:C40"/>
    <mergeCell ref="E40:F40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A769C-B421-42C5-ABBD-E6A922D88B58}">
  <sheetPr>
    <pageSetUpPr fitToPage="1"/>
  </sheetPr>
  <dimension ref="A1:AB14"/>
  <sheetViews>
    <sheetView rightToLeft="1" workbookViewId="0">
      <pane ySplit="8" topLeftCell="A9" activePane="bottomLeft" state="frozen"/>
      <selection pane="bottomLeft" activeCell="R17" sqref="R17"/>
    </sheetView>
  </sheetViews>
  <sheetFormatPr defaultRowHeight="12.75" x14ac:dyDescent="0.2"/>
  <cols>
    <col min="1" max="1" width="3.5703125" style="2" bestFit="1" customWidth="1"/>
    <col min="2" max="2" width="2.5703125" style="2" customWidth="1"/>
    <col min="3" max="3" width="23.42578125" style="2" customWidth="1"/>
    <col min="4" max="5" width="1.28515625" style="2" customWidth="1"/>
    <col min="6" max="6" width="12.85546875" style="2" bestFit="1" customWidth="1"/>
    <col min="7" max="7" width="1.28515625" style="2" customWidth="1"/>
    <col min="8" max="8" width="18.42578125" style="2" bestFit="1" customWidth="1"/>
    <col min="9" max="9" width="1.28515625" style="2" customWidth="1"/>
    <col min="10" max="10" width="18.7109375" style="2" bestFit="1" customWidth="1"/>
    <col min="11" max="11" width="1.28515625" style="2" customWidth="1"/>
    <col min="12" max="12" width="12.85546875" style="2" bestFit="1" customWidth="1"/>
    <col min="13" max="13" width="1.28515625" style="2" customWidth="1"/>
    <col min="14" max="14" width="16.85546875" style="2" bestFit="1" customWidth="1"/>
    <col min="15" max="15" width="1.28515625" style="2" customWidth="1"/>
    <col min="16" max="16" width="12.42578125" style="2" bestFit="1" customWidth="1"/>
    <col min="17" max="17" width="1.28515625" style="2" customWidth="1"/>
    <col min="18" max="18" width="18.7109375" style="2" bestFit="1" customWidth="1"/>
    <col min="19" max="19" width="1.28515625" style="2" customWidth="1"/>
    <col min="20" max="20" width="13.140625" style="2" bestFit="1" customWidth="1"/>
    <col min="21" max="21" width="1.28515625" style="2" customWidth="1"/>
    <col min="22" max="22" width="16.140625" style="2" bestFit="1" customWidth="1"/>
    <col min="23" max="23" width="1.28515625" style="2" customWidth="1"/>
    <col min="24" max="24" width="18.5703125" style="2" bestFit="1" customWidth="1"/>
    <col min="25" max="25" width="1.28515625" style="2" customWidth="1"/>
    <col min="26" max="26" width="18.5703125" style="2" bestFit="1" customWidth="1"/>
    <col min="27" max="27" width="1.28515625" style="2" customWidth="1"/>
    <col min="28" max="28" width="18.28515625" style="2" bestFit="1" customWidth="1"/>
    <col min="29" max="29" width="0.28515625" style="2" customWidth="1"/>
    <col min="30" max="16384" width="9.140625" style="2"/>
  </cols>
  <sheetData>
    <row r="1" spans="1:28" ht="25.5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</row>
    <row r="2" spans="1:28" ht="25.5" x14ac:dyDescent="0.2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</row>
    <row r="3" spans="1:28" ht="25.5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</row>
    <row r="4" spans="1:28" ht="24" x14ac:dyDescent="0.2">
      <c r="A4" s="3" t="s">
        <v>3</v>
      </c>
      <c r="B4" s="40" t="s">
        <v>4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</row>
    <row r="5" spans="1:28" ht="24" x14ac:dyDescent="0.2">
      <c r="A5" s="40" t="s">
        <v>5</v>
      </c>
      <c r="B5" s="40"/>
      <c r="C5" s="40" t="s">
        <v>6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</row>
    <row r="6" spans="1:28" ht="21" x14ac:dyDescent="0.2">
      <c r="F6" s="36" t="s">
        <v>7</v>
      </c>
      <c r="G6" s="36"/>
      <c r="H6" s="36"/>
      <c r="I6" s="36"/>
      <c r="J6" s="36"/>
      <c r="L6" s="36" t="s">
        <v>8</v>
      </c>
      <c r="M6" s="36"/>
      <c r="N6" s="36"/>
      <c r="O6" s="36"/>
      <c r="P6" s="36"/>
      <c r="Q6" s="36"/>
      <c r="R6" s="36"/>
      <c r="T6" s="36" t="s">
        <v>9</v>
      </c>
      <c r="U6" s="36"/>
      <c r="V6" s="36"/>
      <c r="W6" s="36"/>
      <c r="X6" s="36"/>
      <c r="Y6" s="36"/>
      <c r="Z6" s="36"/>
      <c r="AA6" s="36"/>
      <c r="AB6" s="36"/>
    </row>
    <row r="7" spans="1:28" ht="21" x14ac:dyDescent="0.2">
      <c r="F7" s="5"/>
      <c r="H7" s="5"/>
      <c r="J7" s="5"/>
      <c r="L7" s="38" t="s">
        <v>10</v>
      </c>
      <c r="M7" s="38"/>
      <c r="N7" s="38"/>
      <c r="O7" s="5"/>
      <c r="P7" s="38" t="s">
        <v>11</v>
      </c>
      <c r="Q7" s="38"/>
      <c r="R7" s="38"/>
      <c r="T7" s="5"/>
      <c r="U7" s="5"/>
      <c r="V7" s="5"/>
      <c r="W7" s="5"/>
      <c r="X7" s="5"/>
      <c r="Y7" s="5"/>
      <c r="Z7" s="5"/>
      <c r="AA7" s="5"/>
      <c r="AB7" s="5"/>
    </row>
    <row r="8" spans="1:28" ht="21" x14ac:dyDescent="0.2">
      <c r="A8" s="36" t="s">
        <v>12</v>
      </c>
      <c r="B8" s="36"/>
      <c r="C8" s="36"/>
      <c r="E8" s="36" t="s">
        <v>13</v>
      </c>
      <c r="F8" s="36"/>
      <c r="H8" s="4" t="s">
        <v>14</v>
      </c>
      <c r="J8" s="4" t="s">
        <v>15</v>
      </c>
      <c r="L8" s="6" t="s">
        <v>13</v>
      </c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8" ht="18.75" x14ac:dyDescent="0.2">
      <c r="A9" s="35" t="s">
        <v>37</v>
      </c>
      <c r="B9" s="35"/>
      <c r="C9" s="35"/>
      <c r="E9" s="35">
        <v>6335</v>
      </c>
      <c r="F9" s="35"/>
      <c r="H9" s="8">
        <v>151405793042</v>
      </c>
      <c r="J9" s="8">
        <v>176954288000</v>
      </c>
      <c r="L9" s="8">
        <v>0</v>
      </c>
      <c r="N9" s="8">
        <v>0</v>
      </c>
      <c r="P9" s="8">
        <v>-6335</v>
      </c>
      <c r="R9" s="8">
        <v>196679593577</v>
      </c>
      <c r="T9" s="8">
        <v>0</v>
      </c>
      <c r="V9" s="8">
        <v>0</v>
      </c>
      <c r="X9" s="8">
        <v>0</v>
      </c>
      <c r="Z9" s="8">
        <v>0</v>
      </c>
      <c r="AB9" s="8">
        <v>0</v>
      </c>
    </row>
    <row r="10" spans="1:28" ht="18.75" x14ac:dyDescent="0.2">
      <c r="A10" s="35" t="s">
        <v>41</v>
      </c>
      <c r="B10" s="35"/>
      <c r="C10" s="35"/>
      <c r="E10" s="35">
        <v>190734</v>
      </c>
      <c r="F10" s="35"/>
      <c r="H10" s="8">
        <v>12672563646</v>
      </c>
      <c r="J10" s="8">
        <v>11416574304</v>
      </c>
      <c r="L10" s="8">
        <v>0</v>
      </c>
      <c r="N10" s="8">
        <v>0</v>
      </c>
      <c r="P10" s="8">
        <v>-190734</v>
      </c>
      <c r="R10" s="8">
        <v>10887904340</v>
      </c>
      <c r="T10" s="8">
        <v>0</v>
      </c>
      <c r="V10" s="8">
        <v>0</v>
      </c>
      <c r="X10" s="8">
        <v>0</v>
      </c>
      <c r="Z10" s="8">
        <v>0</v>
      </c>
      <c r="AB10" s="8">
        <v>0</v>
      </c>
    </row>
    <row r="11" spans="1:28" ht="18.75" x14ac:dyDescent="0.2">
      <c r="A11" s="35" t="s">
        <v>46</v>
      </c>
      <c r="B11" s="35"/>
      <c r="C11" s="35"/>
      <c r="E11" s="35">
        <v>9370</v>
      </c>
      <c r="F11" s="35"/>
      <c r="H11" s="8">
        <v>5717420568</v>
      </c>
      <c r="J11" s="8">
        <v>5879585048</v>
      </c>
      <c r="L11" s="8">
        <v>0</v>
      </c>
      <c r="N11" s="8">
        <v>0</v>
      </c>
      <c r="P11" s="8">
        <v>-9370</v>
      </c>
      <c r="R11" s="8">
        <v>6182068246</v>
      </c>
      <c r="T11" s="8">
        <v>0</v>
      </c>
      <c r="V11" s="8">
        <v>0</v>
      </c>
      <c r="X11" s="8">
        <v>0</v>
      </c>
      <c r="Z11" s="8">
        <v>0</v>
      </c>
      <c r="AB11" s="8">
        <v>0</v>
      </c>
    </row>
    <row r="12" spans="1:28" ht="18.75" x14ac:dyDescent="0.2">
      <c r="A12" s="41" t="s">
        <v>54</v>
      </c>
      <c r="B12" s="41"/>
      <c r="C12" s="41"/>
      <c r="D12" s="10"/>
      <c r="E12" s="35">
        <v>0</v>
      </c>
      <c r="F12" s="35"/>
      <c r="H12" s="9">
        <v>0</v>
      </c>
      <c r="J12" s="9">
        <v>0</v>
      </c>
      <c r="L12" s="9">
        <v>3574</v>
      </c>
      <c r="N12" s="9">
        <v>93267344682</v>
      </c>
      <c r="P12" s="9">
        <v>-3574</v>
      </c>
      <c r="R12" s="9">
        <v>99462881801</v>
      </c>
      <c r="T12" s="9">
        <v>0</v>
      </c>
      <c r="V12" s="9">
        <v>0</v>
      </c>
      <c r="X12" s="9">
        <v>0</v>
      </c>
      <c r="Z12" s="9">
        <v>0</v>
      </c>
      <c r="AB12" s="9">
        <v>0</v>
      </c>
    </row>
    <row r="13" spans="1:28" ht="21.75" thickBot="1" x14ac:dyDescent="0.25">
      <c r="A13" s="34" t="s">
        <v>55</v>
      </c>
      <c r="B13" s="34"/>
      <c r="C13" s="34"/>
      <c r="D13" s="34"/>
      <c r="F13" s="12">
        <f>SUM(E9:F12)</f>
        <v>206439</v>
      </c>
      <c r="G13" s="8">
        <f t="shared" ref="G13:S13" si="0">SUM(F9:G12)</f>
        <v>0</v>
      </c>
      <c r="H13" s="12">
        <f t="shared" si="0"/>
        <v>169795777256</v>
      </c>
      <c r="I13" s="8">
        <f t="shared" si="0"/>
        <v>169795777256</v>
      </c>
      <c r="J13" s="12">
        <f t="shared" si="0"/>
        <v>194250447352</v>
      </c>
      <c r="K13" s="8">
        <f t="shared" si="0"/>
        <v>194250447352</v>
      </c>
      <c r="L13" s="12">
        <f t="shared" si="0"/>
        <v>3574</v>
      </c>
      <c r="M13" s="8">
        <f t="shared" si="0"/>
        <v>3574</v>
      </c>
      <c r="N13" s="12">
        <f t="shared" si="0"/>
        <v>93267344682</v>
      </c>
      <c r="O13" s="8">
        <f t="shared" si="0"/>
        <v>93267344682</v>
      </c>
      <c r="P13" s="12">
        <f t="shared" si="0"/>
        <v>-210013</v>
      </c>
      <c r="Q13" s="8">
        <f t="shared" si="0"/>
        <v>-210013</v>
      </c>
      <c r="R13" s="12">
        <f>SUM(Q9:R12)</f>
        <v>313212447964</v>
      </c>
      <c r="S13" s="8">
        <f t="shared" si="0"/>
        <v>313212447964</v>
      </c>
      <c r="T13" s="12">
        <f>SUM(T9:T12)</f>
        <v>0</v>
      </c>
      <c r="U13" s="8">
        <f>SUM(T9:U12)</f>
        <v>0</v>
      </c>
      <c r="V13" s="12">
        <f>SUM(V9:V12)</f>
        <v>0</v>
      </c>
      <c r="W13" s="8">
        <f t="shared" ref="W13:AB13" si="1">SUM(V9:W12)</f>
        <v>0</v>
      </c>
      <c r="X13" s="12">
        <f t="shared" si="1"/>
        <v>0</v>
      </c>
      <c r="Y13" s="8">
        <f t="shared" si="1"/>
        <v>0</v>
      </c>
      <c r="Z13" s="12">
        <f t="shared" si="1"/>
        <v>0</v>
      </c>
      <c r="AA13" s="8">
        <f t="shared" si="1"/>
        <v>0</v>
      </c>
      <c r="AB13" s="12">
        <f t="shared" si="1"/>
        <v>0</v>
      </c>
    </row>
    <row r="14" spans="1:28" ht="13.5" thickTop="1" x14ac:dyDescent="0.2"/>
  </sheetData>
  <mergeCells count="22">
    <mergeCell ref="A1:AB1"/>
    <mergeCell ref="A2:AB2"/>
    <mergeCell ref="A3:AB3"/>
    <mergeCell ref="B4:AB4"/>
    <mergeCell ref="A5:B5"/>
    <mergeCell ref="C5:AB5"/>
    <mergeCell ref="L6:R6"/>
    <mergeCell ref="T6:AB6"/>
    <mergeCell ref="L7:N7"/>
    <mergeCell ref="P7:R7"/>
    <mergeCell ref="A8:C8"/>
    <mergeCell ref="E8:F8"/>
    <mergeCell ref="A10:C10"/>
    <mergeCell ref="E10:F10"/>
    <mergeCell ref="A9:C9"/>
    <mergeCell ref="E9:F9"/>
    <mergeCell ref="F6:J6"/>
    <mergeCell ref="A13:D13"/>
    <mergeCell ref="A12:C12"/>
    <mergeCell ref="E12:F12"/>
    <mergeCell ref="A11:C11"/>
    <mergeCell ref="E11:F11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0"/>
  <sheetViews>
    <sheetView rightToLeft="1" workbookViewId="0">
      <selection activeCell="G37" sqref="G37"/>
    </sheetView>
  </sheetViews>
  <sheetFormatPr defaultRowHeight="12.75" x14ac:dyDescent="0.2"/>
  <cols>
    <col min="1" max="1" width="6.140625" style="2" bestFit="1" customWidth="1"/>
    <col min="2" max="2" width="26.7109375" style="2" customWidth="1"/>
    <col min="3" max="3" width="1.28515625" style="2" customWidth="1"/>
    <col min="4" max="4" width="2.5703125" style="2" customWidth="1"/>
    <col min="5" max="5" width="10.42578125" style="2" customWidth="1"/>
    <col min="6" max="6" width="1.28515625" style="2" customWidth="1"/>
    <col min="7" max="7" width="12.85546875" style="2" bestFit="1" customWidth="1"/>
    <col min="8" max="8" width="1.28515625" style="2" customWidth="1"/>
    <col min="9" max="9" width="16" style="2" bestFit="1" customWidth="1"/>
    <col min="10" max="10" width="1.28515625" style="2" customWidth="1"/>
    <col min="11" max="11" width="11.85546875" style="2" bestFit="1" customWidth="1"/>
    <col min="12" max="12" width="1.28515625" style="2" customWidth="1"/>
    <col min="13" max="13" width="17" style="2" bestFit="1" customWidth="1"/>
    <col min="14" max="14" width="1.28515625" style="2" customWidth="1"/>
    <col min="15" max="15" width="5.42578125" style="2" bestFit="1" customWidth="1"/>
    <col min="16" max="16" width="1.28515625" style="2" customWidth="1"/>
    <col min="17" max="17" width="10.28515625" style="2" bestFit="1" customWidth="1"/>
    <col min="18" max="18" width="1.28515625" style="2" customWidth="1"/>
    <col min="19" max="19" width="11.85546875" style="2" bestFit="1" customWidth="1"/>
    <col min="20" max="20" width="1.28515625" style="2" customWidth="1"/>
    <col min="21" max="21" width="22.28515625" style="2" bestFit="1" customWidth="1"/>
    <col min="22" max="22" width="1.28515625" style="2" customWidth="1"/>
    <col min="23" max="23" width="17" style="2" bestFit="1" customWidth="1"/>
    <col min="24" max="24" width="1.28515625" style="2" customWidth="1"/>
    <col min="25" max="25" width="16" style="2" bestFit="1" customWidth="1"/>
    <col min="26" max="26" width="1.28515625" style="2" customWidth="1"/>
    <col min="27" max="27" width="18.28515625" style="2" bestFit="1" customWidth="1"/>
    <col min="28" max="28" width="0.28515625" style="2" customWidth="1"/>
    <col min="29" max="16384" width="9.140625" style="2"/>
  </cols>
  <sheetData>
    <row r="1" spans="1:27" ht="25.5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</row>
    <row r="2" spans="1:27" ht="25.5" x14ac:dyDescent="0.2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</row>
    <row r="3" spans="1:27" ht="25.5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</row>
    <row r="5" spans="1:27" ht="24" x14ac:dyDescent="0.2">
      <c r="A5" s="3" t="s">
        <v>59</v>
      </c>
      <c r="B5" s="40" t="s">
        <v>60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</row>
    <row r="6" spans="1:27" ht="21" x14ac:dyDescent="0.2">
      <c r="E6" s="36" t="s">
        <v>7</v>
      </c>
      <c r="F6" s="36"/>
      <c r="G6" s="36"/>
      <c r="H6" s="36"/>
      <c r="I6" s="36"/>
      <c r="K6" s="36" t="s">
        <v>8</v>
      </c>
      <c r="L6" s="36"/>
      <c r="M6" s="36"/>
      <c r="N6" s="36"/>
      <c r="O6" s="36"/>
      <c r="P6" s="36"/>
      <c r="Q6" s="36"/>
      <c r="S6" s="36" t="s">
        <v>9</v>
      </c>
      <c r="T6" s="36"/>
      <c r="U6" s="36"/>
      <c r="V6" s="36"/>
      <c r="W6" s="36"/>
      <c r="X6" s="36"/>
      <c r="Y6" s="36"/>
      <c r="Z6" s="36"/>
      <c r="AA6" s="36"/>
    </row>
    <row r="7" spans="1:27" ht="21" x14ac:dyDescent="0.2">
      <c r="E7" s="5"/>
      <c r="F7" s="5"/>
      <c r="G7" s="5"/>
      <c r="H7" s="5"/>
      <c r="I7" s="5"/>
      <c r="K7" s="38" t="s">
        <v>61</v>
      </c>
      <c r="L7" s="38"/>
      <c r="M7" s="38"/>
      <c r="N7" s="5"/>
      <c r="O7" s="38" t="s">
        <v>62</v>
      </c>
      <c r="P7" s="38"/>
      <c r="Q7" s="38"/>
      <c r="S7" s="5"/>
      <c r="T7" s="5"/>
      <c r="U7" s="5"/>
      <c r="V7" s="5"/>
      <c r="W7" s="5"/>
      <c r="X7" s="5"/>
      <c r="Y7" s="5"/>
      <c r="Z7" s="5"/>
      <c r="AA7" s="5"/>
    </row>
    <row r="8" spans="1:27" ht="21" x14ac:dyDescent="0.2">
      <c r="A8" s="36" t="s">
        <v>63</v>
      </c>
      <c r="B8" s="36"/>
      <c r="D8" s="36" t="s">
        <v>64</v>
      </c>
      <c r="E8" s="36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65</v>
      </c>
      <c r="W8" s="4" t="s">
        <v>14</v>
      </c>
      <c r="Y8" s="4" t="s">
        <v>15</v>
      </c>
      <c r="AA8" s="4" t="s">
        <v>18</v>
      </c>
    </row>
    <row r="9" spans="1:27" ht="18.75" x14ac:dyDescent="0.2">
      <c r="A9" s="43" t="s">
        <v>66</v>
      </c>
      <c r="B9" s="43"/>
      <c r="D9" s="43">
        <v>0</v>
      </c>
      <c r="E9" s="43"/>
      <c r="G9" s="15">
        <v>0</v>
      </c>
      <c r="I9" s="15">
        <v>0</v>
      </c>
      <c r="K9" s="15">
        <v>10000000</v>
      </c>
      <c r="M9" s="15">
        <v>100072500000</v>
      </c>
      <c r="O9" s="15">
        <v>0</v>
      </c>
      <c r="Q9" s="15">
        <v>0</v>
      </c>
      <c r="S9" s="15">
        <v>10000000</v>
      </c>
      <c r="U9" s="15">
        <v>10000</v>
      </c>
      <c r="W9" s="15">
        <v>100072500000</v>
      </c>
      <c r="Y9" s="15">
        <v>99927500000</v>
      </c>
      <c r="AA9" s="15">
        <v>2.4500000000000002</v>
      </c>
    </row>
    <row r="10" spans="1:27" ht="21" x14ac:dyDescent="0.2">
      <c r="A10" s="34" t="s">
        <v>55</v>
      </c>
      <c r="B10" s="34"/>
      <c r="D10" s="42">
        <v>0</v>
      </c>
      <c r="E10" s="42"/>
      <c r="G10" s="12">
        <v>0</v>
      </c>
      <c r="I10" s="12">
        <v>0</v>
      </c>
      <c r="K10" s="12">
        <v>10000000</v>
      </c>
      <c r="M10" s="12">
        <v>100072500000</v>
      </c>
      <c r="O10" s="12">
        <v>0</v>
      </c>
      <c r="Q10" s="12">
        <v>0</v>
      </c>
      <c r="S10" s="12">
        <v>10000000</v>
      </c>
      <c r="U10" s="12"/>
      <c r="W10" s="12">
        <v>100072500000</v>
      </c>
      <c r="Y10" s="12">
        <v>99927500000</v>
      </c>
      <c r="AA10" s="12">
        <v>2.4500000000000002</v>
      </c>
    </row>
  </sheetData>
  <mergeCells count="15">
    <mergeCell ref="A1:AA1"/>
    <mergeCell ref="A2:AA2"/>
    <mergeCell ref="A3:AA3"/>
    <mergeCell ref="B5:AA5"/>
    <mergeCell ref="E6:I6"/>
    <mergeCell ref="K6:Q6"/>
    <mergeCell ref="S6:AA6"/>
    <mergeCell ref="A10:B10"/>
    <mergeCell ref="D10:E10"/>
    <mergeCell ref="K7:M7"/>
    <mergeCell ref="O7:Q7"/>
    <mergeCell ref="A8:B8"/>
    <mergeCell ref="D8:E8"/>
    <mergeCell ref="A9:B9"/>
    <mergeCell ref="D9:E9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2"/>
  <sheetViews>
    <sheetView rightToLeft="1" workbookViewId="0">
      <selection activeCell="D12" sqref="D12"/>
    </sheetView>
  </sheetViews>
  <sheetFormatPr defaultRowHeight="12.75" x14ac:dyDescent="0.2"/>
  <cols>
    <col min="1" max="1" width="6.28515625" style="2" bestFit="1" customWidth="1"/>
    <col min="2" max="2" width="35" style="2" customWidth="1"/>
    <col min="3" max="3" width="1.28515625" style="2" customWidth="1"/>
    <col min="4" max="4" width="17" style="2" bestFit="1" customWidth="1"/>
    <col min="5" max="5" width="1.28515625" style="2" customWidth="1"/>
    <col min="6" max="6" width="18.7109375" style="2" bestFit="1" customWidth="1"/>
    <col min="7" max="7" width="1.28515625" style="2" customWidth="1"/>
    <col min="8" max="8" width="18.7109375" style="2" bestFit="1" customWidth="1"/>
    <col min="9" max="9" width="1.28515625" style="2" customWidth="1"/>
    <col min="10" max="10" width="17" style="2" bestFit="1" customWidth="1"/>
    <col min="11" max="11" width="1.28515625" style="2" customWidth="1"/>
    <col min="12" max="12" width="18.28515625" style="2" bestFit="1" customWidth="1"/>
    <col min="13" max="13" width="0.28515625" style="2" customWidth="1"/>
    <col min="14" max="16384" width="9.140625" style="2"/>
  </cols>
  <sheetData>
    <row r="1" spans="1:12" ht="25.5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25.5" x14ac:dyDescent="0.2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2" ht="25.5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</row>
    <row r="5" spans="1:12" ht="24" x14ac:dyDescent="0.2">
      <c r="A5" s="3" t="s">
        <v>68</v>
      </c>
      <c r="B5" s="40" t="s">
        <v>69</v>
      </c>
      <c r="C5" s="40"/>
      <c r="D5" s="40"/>
      <c r="E5" s="40"/>
      <c r="F5" s="40"/>
      <c r="G5" s="40"/>
      <c r="H5" s="40"/>
      <c r="I5" s="40"/>
      <c r="J5" s="40"/>
      <c r="K5" s="40"/>
      <c r="L5" s="40"/>
    </row>
    <row r="6" spans="1:12" ht="21" x14ac:dyDescent="0.2">
      <c r="D6" s="4" t="s">
        <v>7</v>
      </c>
      <c r="F6" s="36" t="s">
        <v>8</v>
      </c>
      <c r="G6" s="36"/>
      <c r="H6" s="36"/>
      <c r="J6" s="4" t="s">
        <v>9</v>
      </c>
    </row>
    <row r="7" spans="1:12" x14ac:dyDescent="0.2">
      <c r="D7" s="5"/>
      <c r="F7" s="5"/>
      <c r="G7" s="5"/>
      <c r="H7" s="5"/>
      <c r="J7" s="5"/>
    </row>
    <row r="8" spans="1:12" ht="21" x14ac:dyDescent="0.2">
      <c r="A8" s="36" t="s">
        <v>70</v>
      </c>
      <c r="B8" s="36"/>
      <c r="D8" s="4" t="s">
        <v>71</v>
      </c>
      <c r="F8" s="4" t="s">
        <v>72</v>
      </c>
      <c r="H8" s="4" t="s">
        <v>73</v>
      </c>
      <c r="J8" s="4" t="s">
        <v>71</v>
      </c>
      <c r="L8" s="4" t="s">
        <v>18</v>
      </c>
    </row>
    <row r="9" spans="1:12" ht="18.75" x14ac:dyDescent="0.2">
      <c r="A9" s="37" t="s">
        <v>220</v>
      </c>
      <c r="B9" s="37"/>
      <c r="D9" s="7">
        <v>100000</v>
      </c>
      <c r="F9" s="7">
        <v>0</v>
      </c>
      <c r="H9" s="7">
        <v>0</v>
      </c>
      <c r="J9" s="7">
        <v>100000</v>
      </c>
      <c r="L9" s="27" t="s">
        <v>74</v>
      </c>
    </row>
    <row r="10" spans="1:12" ht="18.75" x14ac:dyDescent="0.2">
      <c r="A10" s="35" t="s">
        <v>219</v>
      </c>
      <c r="B10" s="35"/>
      <c r="D10" s="8">
        <v>55409434181</v>
      </c>
      <c r="F10" s="8">
        <v>1026855213108</v>
      </c>
      <c r="H10" s="8">
        <v>1078358358448</v>
      </c>
      <c r="J10" s="8">
        <v>3906288841</v>
      </c>
      <c r="L10" s="28" t="s">
        <v>75</v>
      </c>
    </row>
    <row r="11" spans="1:12" ht="18.75" x14ac:dyDescent="0.2">
      <c r="A11" s="41" t="s">
        <v>221</v>
      </c>
      <c r="B11" s="41"/>
      <c r="D11" s="9">
        <v>123273990484</v>
      </c>
      <c r="F11" s="9">
        <v>1427712332483</v>
      </c>
      <c r="H11" s="9">
        <v>1169139377103</v>
      </c>
      <c r="J11" s="9">
        <v>381846945864</v>
      </c>
      <c r="L11" s="29" t="s">
        <v>76</v>
      </c>
    </row>
    <row r="12" spans="1:12" ht="21" x14ac:dyDescent="0.2">
      <c r="A12" s="34" t="s">
        <v>55</v>
      </c>
      <c r="B12" s="34"/>
      <c r="D12" s="12">
        <f>SUM(D9:D11)</f>
        <v>178683524665</v>
      </c>
      <c r="F12" s="12">
        <f>SUM(F9:F11)</f>
        <v>2454567545591</v>
      </c>
      <c r="H12" s="12">
        <f>SUM(H9:H11)</f>
        <v>2247497735551</v>
      </c>
      <c r="J12" s="12">
        <f>SUM(J9:J11)</f>
        <v>385753334705</v>
      </c>
      <c r="L12" s="30">
        <f>SUM(L9:L11)</f>
        <v>0</v>
      </c>
    </row>
  </sheetData>
  <mergeCells count="10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F12" sqref="F12"/>
    </sheetView>
  </sheetViews>
  <sheetFormatPr defaultRowHeight="12.75" x14ac:dyDescent="0.2"/>
  <cols>
    <col min="1" max="1" width="3.85546875" style="2" bestFit="1" customWidth="1"/>
    <col min="2" max="2" width="56.7109375" style="2" customWidth="1"/>
    <col min="3" max="3" width="1.28515625" style="2" customWidth="1"/>
    <col min="4" max="4" width="8.28515625" style="2" bestFit="1" customWidth="1"/>
    <col min="5" max="5" width="1.28515625" style="2" customWidth="1"/>
    <col min="6" max="6" width="16.85546875" style="2" bestFit="1" customWidth="1"/>
    <col min="7" max="7" width="1.28515625" style="2" customWidth="1"/>
    <col min="8" max="8" width="17.28515625" style="2" bestFit="1" customWidth="1"/>
    <col min="9" max="9" width="1.28515625" style="2" customWidth="1"/>
    <col min="10" max="10" width="18" style="2" bestFit="1" customWidth="1"/>
    <col min="11" max="11" width="0.28515625" style="2" customWidth="1"/>
    <col min="12" max="16384" width="9.140625" style="2"/>
  </cols>
  <sheetData>
    <row r="1" spans="1:10" ht="25.5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25.5" x14ac:dyDescent="0.2">
      <c r="A2" s="39" t="s">
        <v>77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25.5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</row>
    <row r="5" spans="1:10" ht="24" x14ac:dyDescent="0.2">
      <c r="A5" s="3" t="s">
        <v>78</v>
      </c>
      <c r="B5" s="40" t="s">
        <v>79</v>
      </c>
      <c r="C5" s="40"/>
      <c r="D5" s="40"/>
      <c r="E5" s="40"/>
      <c r="F5" s="40"/>
      <c r="G5" s="40"/>
      <c r="H5" s="40"/>
      <c r="I5" s="40"/>
      <c r="J5" s="40"/>
    </row>
    <row r="7" spans="1:10" ht="21" x14ac:dyDescent="0.2">
      <c r="A7" s="36" t="s">
        <v>80</v>
      </c>
      <c r="B7" s="36"/>
      <c r="D7" s="4" t="s">
        <v>81</v>
      </c>
      <c r="F7" s="4" t="s">
        <v>71</v>
      </c>
      <c r="H7" s="31" t="s">
        <v>82</v>
      </c>
      <c r="J7" s="4" t="s">
        <v>83</v>
      </c>
    </row>
    <row r="8" spans="1:10" ht="18.75" x14ac:dyDescent="0.2">
      <c r="A8" s="37" t="s">
        <v>84</v>
      </c>
      <c r="B8" s="37"/>
      <c r="D8" s="7" t="s">
        <v>85</v>
      </c>
      <c r="F8" s="7">
        <v>261244349537</v>
      </c>
      <c r="H8" s="8">
        <f>F8/$F$13*100</f>
        <v>98.656848324754591</v>
      </c>
      <c r="J8" s="7">
        <v>6.41</v>
      </c>
    </row>
    <row r="9" spans="1:10" ht="18.75" x14ac:dyDescent="0.2">
      <c r="A9" s="35" t="s">
        <v>86</v>
      </c>
      <c r="B9" s="35"/>
      <c r="D9" s="8" t="s">
        <v>87</v>
      </c>
      <c r="F9" s="8">
        <v>-144999999</v>
      </c>
      <c r="H9" s="8">
        <f t="shared" ref="H9:H12" si="0">F9/$F$13*100</f>
        <v>-5.4758094993386713E-2</v>
      </c>
      <c r="J9" s="8">
        <v>0</v>
      </c>
    </row>
    <row r="10" spans="1:10" ht="18.75" x14ac:dyDescent="0.2">
      <c r="A10" s="35" t="s">
        <v>88</v>
      </c>
      <c r="B10" s="35"/>
      <c r="D10" s="8" t="s">
        <v>89</v>
      </c>
      <c r="F10" s="8">
        <v>0</v>
      </c>
      <c r="H10" s="8">
        <f t="shared" si="0"/>
        <v>0</v>
      </c>
      <c r="J10" s="8">
        <v>0</v>
      </c>
    </row>
    <row r="11" spans="1:10" ht="18.75" x14ac:dyDescent="0.2">
      <c r="A11" s="35" t="s">
        <v>90</v>
      </c>
      <c r="B11" s="35"/>
      <c r="D11" s="8" t="s">
        <v>91</v>
      </c>
      <c r="F11" s="8">
        <v>2482222424</v>
      </c>
      <c r="H11" s="8">
        <f t="shared" si="0"/>
        <v>0.93739153258964247</v>
      </c>
      <c r="J11" s="8">
        <v>0.06</v>
      </c>
    </row>
    <row r="12" spans="1:10" ht="18.75" x14ac:dyDescent="0.2">
      <c r="A12" s="41" t="s">
        <v>92</v>
      </c>
      <c r="B12" s="41"/>
      <c r="D12" s="9" t="s">
        <v>93</v>
      </c>
      <c r="F12" s="9">
        <f>'سایر درآمدها'!D11</f>
        <v>1219457032</v>
      </c>
      <c r="H12" s="8">
        <f t="shared" si="0"/>
        <v>0.46051823764915623</v>
      </c>
      <c r="J12" s="9">
        <v>0.15</v>
      </c>
    </row>
    <row r="13" spans="1:10" ht="21" x14ac:dyDescent="0.2">
      <c r="A13" s="34" t="s">
        <v>55</v>
      </c>
      <c r="B13" s="34"/>
      <c r="D13" s="12"/>
      <c r="F13" s="12">
        <f>SUM(F8:F12)</f>
        <v>264801028994</v>
      </c>
      <c r="H13" s="32">
        <f>SUM(H8:H12)</f>
        <v>100</v>
      </c>
      <c r="J13" s="12">
        <f>SUM(J8:J12)</f>
        <v>6.62</v>
      </c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88"/>
  <sheetViews>
    <sheetView rightToLeft="1" workbookViewId="0">
      <pane ySplit="8" topLeftCell="A9" activePane="bottomLeft" state="frozen"/>
      <selection pane="bottomLeft" activeCell="L84" sqref="L84"/>
    </sheetView>
  </sheetViews>
  <sheetFormatPr defaultRowHeight="12.75" x14ac:dyDescent="0.2"/>
  <cols>
    <col min="1" max="1" width="6.140625" style="2" bestFit="1" customWidth="1"/>
    <col min="2" max="2" width="21.42578125" style="2" customWidth="1"/>
    <col min="3" max="3" width="1.28515625" style="2" customWidth="1"/>
    <col min="4" max="4" width="15.85546875" style="2" bestFit="1" customWidth="1"/>
    <col min="5" max="5" width="1.28515625" style="2" customWidth="1"/>
    <col min="6" max="6" width="17.5703125" style="2" bestFit="1" customWidth="1"/>
    <col min="7" max="7" width="1.28515625" style="2" customWidth="1"/>
    <col min="8" max="8" width="16.85546875" style="2" bestFit="1" customWidth="1"/>
    <col min="9" max="9" width="1.28515625" style="2" customWidth="1"/>
    <col min="10" max="10" width="16.85546875" style="2" bestFit="1" customWidth="1"/>
    <col min="11" max="11" width="1.28515625" style="2" customWidth="1"/>
    <col min="12" max="12" width="17.28515625" style="2" bestFit="1" customWidth="1"/>
    <col min="13" max="13" width="1.28515625" style="2" customWidth="1"/>
    <col min="14" max="14" width="16.85546875" style="2" bestFit="1" customWidth="1"/>
    <col min="15" max="16" width="1.28515625" style="2" customWidth="1"/>
    <col min="17" max="17" width="16.85546875" style="2" bestFit="1" customWidth="1"/>
    <col min="18" max="18" width="1.28515625" style="2" customWidth="1"/>
    <col min="19" max="19" width="16.85546875" style="2" bestFit="1" customWidth="1"/>
    <col min="20" max="20" width="1.28515625" style="2" customWidth="1"/>
    <col min="21" max="21" width="18.5703125" style="2" bestFit="1" customWidth="1"/>
    <col min="22" max="22" width="1.28515625" style="2" customWidth="1"/>
    <col min="23" max="23" width="17.28515625" style="2" bestFit="1" customWidth="1"/>
    <col min="24" max="24" width="0.28515625" style="2" customWidth="1"/>
    <col min="25" max="16384" width="9.140625" style="2"/>
  </cols>
  <sheetData>
    <row r="1" spans="1:23" ht="25.5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</row>
    <row r="2" spans="1:23" ht="25.5" x14ac:dyDescent="0.2">
      <c r="A2" s="39" t="s">
        <v>77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</row>
    <row r="3" spans="1:23" ht="25.5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</row>
    <row r="5" spans="1:23" ht="24" x14ac:dyDescent="0.2">
      <c r="A5" s="3" t="s">
        <v>94</v>
      </c>
      <c r="B5" s="40" t="s">
        <v>95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</row>
    <row r="6" spans="1:23" ht="21" x14ac:dyDescent="0.2">
      <c r="D6" s="36" t="s">
        <v>96</v>
      </c>
      <c r="E6" s="36"/>
      <c r="F6" s="36"/>
      <c r="G6" s="36"/>
      <c r="H6" s="36"/>
      <c r="I6" s="36"/>
      <c r="J6" s="36"/>
      <c r="K6" s="36"/>
      <c r="L6" s="36"/>
      <c r="N6" s="36" t="s">
        <v>97</v>
      </c>
      <c r="O6" s="36"/>
      <c r="P6" s="36"/>
      <c r="Q6" s="36"/>
      <c r="R6" s="36"/>
      <c r="S6" s="36"/>
      <c r="T6" s="36"/>
      <c r="U6" s="36"/>
      <c r="V6" s="36"/>
      <c r="W6" s="36"/>
    </row>
    <row r="7" spans="1:23" ht="21" x14ac:dyDescent="0.2">
      <c r="D7" s="5"/>
      <c r="E7" s="5"/>
      <c r="F7" s="5"/>
      <c r="G7" s="5"/>
      <c r="H7" s="5"/>
      <c r="I7" s="5"/>
      <c r="J7" s="38" t="s">
        <v>55</v>
      </c>
      <c r="K7" s="38"/>
      <c r="L7" s="38"/>
      <c r="N7" s="5"/>
      <c r="O7" s="5"/>
      <c r="P7" s="5"/>
      <c r="Q7" s="5"/>
      <c r="R7" s="5"/>
      <c r="S7" s="5"/>
      <c r="T7" s="5"/>
      <c r="U7" s="38" t="s">
        <v>55</v>
      </c>
      <c r="V7" s="38"/>
      <c r="W7" s="38"/>
    </row>
    <row r="8" spans="1:23" ht="21" x14ac:dyDescent="0.2">
      <c r="A8" s="36" t="s">
        <v>98</v>
      </c>
      <c r="B8" s="36"/>
      <c r="D8" s="4" t="s">
        <v>99</v>
      </c>
      <c r="F8" s="4" t="s">
        <v>100</v>
      </c>
      <c r="H8" s="4" t="s">
        <v>101</v>
      </c>
      <c r="J8" s="6" t="s">
        <v>71</v>
      </c>
      <c r="K8" s="5"/>
      <c r="L8" s="6" t="s">
        <v>82</v>
      </c>
      <c r="N8" s="4" t="s">
        <v>99</v>
      </c>
      <c r="P8" s="36" t="s">
        <v>100</v>
      </c>
      <c r="Q8" s="36"/>
      <c r="S8" s="4" t="s">
        <v>101</v>
      </c>
      <c r="U8" s="6" t="s">
        <v>71</v>
      </c>
      <c r="V8" s="5"/>
      <c r="W8" s="6" t="s">
        <v>82</v>
      </c>
    </row>
    <row r="9" spans="1:23" ht="18.75" x14ac:dyDescent="0.2">
      <c r="A9" s="37" t="s">
        <v>40</v>
      </c>
      <c r="B9" s="37"/>
      <c r="D9" s="7">
        <v>14033176471</v>
      </c>
      <c r="F9" s="7">
        <v>-4073984009</v>
      </c>
      <c r="H9" s="7">
        <v>72009238629</v>
      </c>
      <c r="J9" s="7">
        <v>81968431091</v>
      </c>
      <c r="L9" s="8">
        <f>J9/$J$88*100</f>
        <v>31.376154636941084</v>
      </c>
      <c r="N9" s="7">
        <v>14033176471</v>
      </c>
      <c r="P9" s="37">
        <v>229768197362</v>
      </c>
      <c r="Q9" s="37"/>
      <c r="S9" s="7">
        <v>83320002573</v>
      </c>
      <c r="U9" s="7">
        <v>327121376406</v>
      </c>
      <c r="W9" s="7">
        <v>15.22</v>
      </c>
    </row>
    <row r="10" spans="1:23" ht="18.75" x14ac:dyDescent="0.2">
      <c r="A10" s="35" t="s">
        <v>22</v>
      </c>
      <c r="B10" s="35"/>
      <c r="D10" s="8">
        <v>0</v>
      </c>
      <c r="F10" s="8">
        <v>-7032942459</v>
      </c>
      <c r="H10" s="8">
        <v>10139355325</v>
      </c>
      <c r="J10" s="8">
        <v>3106412866</v>
      </c>
      <c r="L10" s="8">
        <f>J10/$J$88*100</f>
        <v>1.1890832745303221</v>
      </c>
      <c r="N10" s="8">
        <v>0</v>
      </c>
      <c r="P10" s="35">
        <v>10741346148</v>
      </c>
      <c r="Q10" s="35"/>
      <c r="S10" s="8">
        <v>10692343097</v>
      </c>
      <c r="U10" s="8">
        <v>21433689245</v>
      </c>
      <c r="W10" s="8">
        <v>1</v>
      </c>
    </row>
    <row r="11" spans="1:23" ht="18.75" x14ac:dyDescent="0.2">
      <c r="A11" s="35" t="s">
        <v>26</v>
      </c>
      <c r="B11" s="35"/>
      <c r="D11" s="8">
        <v>0</v>
      </c>
      <c r="F11" s="8">
        <v>-9281289356</v>
      </c>
      <c r="H11" s="8">
        <v>7012487067</v>
      </c>
      <c r="J11" s="8">
        <v>-2268802289</v>
      </c>
      <c r="L11" s="8">
        <f t="shared" ref="L11:L74" si="0">J11/$J$88*100</f>
        <v>-0.86845985110145696</v>
      </c>
      <c r="N11" s="8">
        <v>0</v>
      </c>
      <c r="P11" s="35">
        <v>30749830613</v>
      </c>
      <c r="Q11" s="35"/>
      <c r="S11" s="8">
        <v>20270083489</v>
      </c>
      <c r="U11" s="8">
        <v>51019914102</v>
      </c>
      <c r="W11" s="8">
        <v>2.37</v>
      </c>
    </row>
    <row r="12" spans="1:23" ht="18.75" x14ac:dyDescent="0.2">
      <c r="A12" s="35" t="s">
        <v>20</v>
      </c>
      <c r="B12" s="35"/>
      <c r="D12" s="8">
        <v>0</v>
      </c>
      <c r="F12" s="8">
        <v>4129803800</v>
      </c>
      <c r="H12" s="8">
        <v>262386014</v>
      </c>
      <c r="J12" s="8">
        <v>4392189814</v>
      </c>
      <c r="L12" s="8">
        <f t="shared" si="0"/>
        <v>1.6812573446217005</v>
      </c>
      <c r="N12" s="8">
        <v>6575367647</v>
      </c>
      <c r="P12" s="35">
        <v>10593782788</v>
      </c>
      <c r="Q12" s="35"/>
      <c r="S12" s="8">
        <v>11018511242</v>
      </c>
      <c r="U12" s="8">
        <v>28187661677</v>
      </c>
      <c r="W12" s="8">
        <v>1.31</v>
      </c>
    </row>
    <row r="13" spans="1:23" ht="18.75" x14ac:dyDescent="0.2">
      <c r="A13" s="35" t="s">
        <v>31</v>
      </c>
      <c r="B13" s="35"/>
      <c r="D13" s="8">
        <v>0</v>
      </c>
      <c r="F13" s="8">
        <v>-16419219570</v>
      </c>
      <c r="H13" s="8">
        <v>7731431574</v>
      </c>
      <c r="J13" s="8">
        <v>-8687787996</v>
      </c>
      <c r="L13" s="8">
        <f t="shared" si="0"/>
        <v>-3.3255410160630285</v>
      </c>
      <c r="N13" s="8">
        <v>6621691651</v>
      </c>
      <c r="P13" s="35">
        <v>45690857158</v>
      </c>
      <c r="Q13" s="35"/>
      <c r="S13" s="8">
        <v>8794171209</v>
      </c>
      <c r="U13" s="8">
        <v>61106720018</v>
      </c>
      <c r="W13" s="8">
        <v>2.84</v>
      </c>
    </row>
    <row r="14" spans="1:23" ht="18.75" x14ac:dyDescent="0.2">
      <c r="A14" s="35" t="s">
        <v>37</v>
      </c>
      <c r="B14" s="35"/>
      <c r="D14" s="8">
        <v>0</v>
      </c>
      <c r="F14" s="8">
        <v>0</v>
      </c>
      <c r="H14" s="8">
        <v>45273800535</v>
      </c>
      <c r="J14" s="8">
        <v>45273800535</v>
      </c>
      <c r="L14" s="8">
        <f t="shared" si="0"/>
        <v>17.330059239649842</v>
      </c>
      <c r="N14" s="8">
        <v>0</v>
      </c>
      <c r="P14" s="35">
        <v>0</v>
      </c>
      <c r="Q14" s="35"/>
      <c r="S14" s="8">
        <v>52236112763</v>
      </c>
      <c r="U14" s="8">
        <v>52236112763</v>
      </c>
      <c r="W14" s="8">
        <v>2.4300000000000002</v>
      </c>
    </row>
    <row r="15" spans="1:23" ht="18.75" x14ac:dyDescent="0.2">
      <c r="A15" s="35" t="s">
        <v>42</v>
      </c>
      <c r="B15" s="35"/>
      <c r="D15" s="8">
        <v>0</v>
      </c>
      <c r="F15" s="8">
        <v>-45944771029</v>
      </c>
      <c r="H15" s="8">
        <v>2387622719</v>
      </c>
      <c r="J15" s="8">
        <v>-43557148310</v>
      </c>
      <c r="L15" s="8">
        <f t="shared" si="0"/>
        <v>-16.672953266624052</v>
      </c>
      <c r="N15" s="8">
        <v>0</v>
      </c>
      <c r="P15" s="35">
        <v>34616604288</v>
      </c>
      <c r="Q15" s="35"/>
      <c r="S15" s="8">
        <v>-2747367536</v>
      </c>
      <c r="U15" s="8">
        <v>31869236752</v>
      </c>
      <c r="W15" s="8">
        <v>1.48</v>
      </c>
    </row>
    <row r="16" spans="1:23" ht="18.75" x14ac:dyDescent="0.2">
      <c r="A16" s="35" t="s">
        <v>38</v>
      </c>
      <c r="B16" s="35"/>
      <c r="D16" s="8">
        <v>0</v>
      </c>
      <c r="F16" s="8">
        <v>0</v>
      </c>
      <c r="H16" s="8">
        <v>1565370939</v>
      </c>
      <c r="J16" s="8">
        <v>1565370939</v>
      </c>
      <c r="L16" s="8">
        <f t="shared" si="0"/>
        <v>0.59919800821502422</v>
      </c>
      <c r="N16" s="8">
        <v>0</v>
      </c>
      <c r="P16" s="35">
        <v>0</v>
      </c>
      <c r="Q16" s="35"/>
      <c r="S16" s="8">
        <v>5419604870</v>
      </c>
      <c r="U16" s="8">
        <v>5419604870</v>
      </c>
      <c r="W16" s="8">
        <v>0.25</v>
      </c>
    </row>
    <row r="17" spans="1:23" ht="18.75" x14ac:dyDescent="0.2">
      <c r="A17" s="35" t="s">
        <v>36</v>
      </c>
      <c r="B17" s="35"/>
      <c r="D17" s="8">
        <v>0</v>
      </c>
      <c r="F17" s="8">
        <v>0</v>
      </c>
      <c r="H17" s="8">
        <v>3614322031</v>
      </c>
      <c r="J17" s="8">
        <v>3614322031</v>
      </c>
      <c r="L17" s="8">
        <f t="shared" si="0"/>
        <v>1.3835024709264014</v>
      </c>
      <c r="N17" s="8">
        <v>0</v>
      </c>
      <c r="P17" s="35">
        <v>0</v>
      </c>
      <c r="Q17" s="35"/>
      <c r="S17" s="8">
        <v>5481703858</v>
      </c>
      <c r="U17" s="8">
        <v>5481703858</v>
      </c>
      <c r="W17" s="8">
        <v>0.26</v>
      </c>
    </row>
    <row r="18" spans="1:23" ht="18.75" x14ac:dyDescent="0.2">
      <c r="A18" s="35" t="s">
        <v>45</v>
      </c>
      <c r="B18" s="35"/>
      <c r="D18" s="8">
        <v>0</v>
      </c>
      <c r="F18" s="8">
        <v>-7214504445</v>
      </c>
      <c r="H18" s="8">
        <v>7556905664</v>
      </c>
      <c r="J18" s="8">
        <v>342401219</v>
      </c>
      <c r="L18" s="8">
        <f t="shared" si="0"/>
        <v>0.13106550231874231</v>
      </c>
      <c r="N18" s="8">
        <v>0</v>
      </c>
      <c r="P18" s="35">
        <v>2984274724</v>
      </c>
      <c r="Q18" s="35"/>
      <c r="S18" s="8">
        <v>11370939664</v>
      </c>
      <c r="U18" s="8">
        <v>14355214388</v>
      </c>
      <c r="W18" s="8">
        <v>0.67</v>
      </c>
    </row>
    <row r="19" spans="1:23" ht="18.75" x14ac:dyDescent="0.2">
      <c r="A19" s="35" t="s">
        <v>24</v>
      </c>
      <c r="B19" s="35"/>
      <c r="D19" s="8">
        <v>97246892</v>
      </c>
      <c r="F19" s="8">
        <v>0</v>
      </c>
      <c r="H19" s="8">
        <v>4112565190</v>
      </c>
      <c r="J19" s="8">
        <v>4209812082</v>
      </c>
      <c r="L19" s="8">
        <f t="shared" si="0"/>
        <v>1.6114461765243904</v>
      </c>
      <c r="N19" s="8">
        <v>97246892</v>
      </c>
      <c r="P19" s="35">
        <v>0</v>
      </c>
      <c r="Q19" s="35"/>
      <c r="S19" s="8">
        <v>5063619233</v>
      </c>
      <c r="U19" s="8">
        <v>5160866125</v>
      </c>
      <c r="W19" s="8">
        <v>0.24</v>
      </c>
    </row>
    <row r="20" spans="1:23" ht="18.75" x14ac:dyDescent="0.2">
      <c r="A20" s="35" t="s">
        <v>19</v>
      </c>
      <c r="B20" s="35"/>
      <c r="D20" s="8">
        <v>989420</v>
      </c>
      <c r="F20" s="8">
        <v>0</v>
      </c>
      <c r="H20" s="8">
        <v>3398988</v>
      </c>
      <c r="J20" s="8">
        <v>4388408</v>
      </c>
      <c r="L20" s="8">
        <f t="shared" si="0"/>
        <v>1.6798097290056297E-3</v>
      </c>
      <c r="N20" s="8">
        <v>989420</v>
      </c>
      <c r="P20" s="35">
        <v>0</v>
      </c>
      <c r="Q20" s="35"/>
      <c r="S20" s="8">
        <v>3398988</v>
      </c>
      <c r="U20" s="8">
        <v>4388408</v>
      </c>
      <c r="W20" s="8">
        <v>0</v>
      </c>
    </row>
    <row r="21" spans="1:23" ht="18.75" x14ac:dyDescent="0.2">
      <c r="A21" s="35" t="s">
        <v>32</v>
      </c>
      <c r="B21" s="35"/>
      <c r="D21" s="8">
        <v>0</v>
      </c>
      <c r="F21" s="8">
        <v>-5322138571</v>
      </c>
      <c r="H21" s="8">
        <v>16984546566</v>
      </c>
      <c r="J21" s="8">
        <v>11662407995</v>
      </c>
      <c r="L21" s="8">
        <f t="shared" si="0"/>
        <v>4.464176169042176</v>
      </c>
      <c r="N21" s="8">
        <v>4871115174</v>
      </c>
      <c r="P21" s="35">
        <v>11939716622</v>
      </c>
      <c r="Q21" s="35"/>
      <c r="S21" s="8">
        <v>19378713669</v>
      </c>
      <c r="U21" s="8">
        <v>36189545465</v>
      </c>
      <c r="W21" s="8">
        <v>1.68</v>
      </c>
    </row>
    <row r="22" spans="1:23" ht="18.75" x14ac:dyDescent="0.2">
      <c r="A22" s="35" t="s">
        <v>54</v>
      </c>
      <c r="B22" s="35"/>
      <c r="D22" s="8">
        <v>0</v>
      </c>
      <c r="F22" s="8">
        <v>0</v>
      </c>
      <c r="H22" s="8">
        <v>6195537119</v>
      </c>
      <c r="J22" s="8">
        <v>6195537119</v>
      </c>
      <c r="L22" s="8">
        <f t="shared" si="0"/>
        <v>2.3715487550181544</v>
      </c>
      <c r="N22" s="8">
        <v>0</v>
      </c>
      <c r="P22" s="35">
        <v>0</v>
      </c>
      <c r="Q22" s="35"/>
      <c r="S22" s="8">
        <v>6195537119</v>
      </c>
      <c r="U22" s="8">
        <v>6195537119</v>
      </c>
      <c r="W22" s="8">
        <v>0.28999999999999998</v>
      </c>
    </row>
    <row r="23" spans="1:23" ht="18.75" x14ac:dyDescent="0.2">
      <c r="A23" s="35" t="s">
        <v>21</v>
      </c>
      <c r="B23" s="35"/>
      <c r="D23" s="8">
        <v>0</v>
      </c>
      <c r="F23" s="8">
        <v>-26124817735</v>
      </c>
      <c r="H23" s="8">
        <v>5877223748</v>
      </c>
      <c r="J23" s="8">
        <v>-20247593987</v>
      </c>
      <c r="L23" s="8">
        <f t="shared" si="0"/>
        <v>-7.7504428413033812</v>
      </c>
      <c r="N23" s="8">
        <v>8244346003</v>
      </c>
      <c r="P23" s="35">
        <v>36358310535</v>
      </c>
      <c r="Q23" s="35"/>
      <c r="S23" s="8">
        <v>6153469309</v>
      </c>
      <c r="U23" s="8">
        <v>50756125847</v>
      </c>
      <c r="W23" s="8">
        <v>2.36</v>
      </c>
    </row>
    <row r="24" spans="1:23" ht="18.75" x14ac:dyDescent="0.2">
      <c r="A24" s="35" t="s">
        <v>46</v>
      </c>
      <c r="B24" s="35"/>
      <c r="D24" s="8">
        <v>0</v>
      </c>
      <c r="F24" s="8">
        <v>0</v>
      </c>
      <c r="H24" s="8">
        <v>464647678</v>
      </c>
      <c r="J24" s="8">
        <v>464647678</v>
      </c>
      <c r="L24" s="8">
        <f t="shared" si="0"/>
        <v>0.1778594173705533</v>
      </c>
      <c r="N24" s="8">
        <v>0</v>
      </c>
      <c r="P24" s="35">
        <v>0</v>
      </c>
      <c r="Q24" s="35"/>
      <c r="S24" s="8">
        <v>526957097</v>
      </c>
      <c r="U24" s="8">
        <v>526957097</v>
      </c>
      <c r="W24" s="8">
        <v>0.02</v>
      </c>
    </row>
    <row r="25" spans="1:23" ht="18.75" x14ac:dyDescent="0.2">
      <c r="A25" s="35" t="s">
        <v>39</v>
      </c>
      <c r="B25" s="35"/>
      <c r="D25" s="8">
        <v>0</v>
      </c>
      <c r="F25" s="8">
        <v>0</v>
      </c>
      <c r="H25" s="8">
        <v>903410042</v>
      </c>
      <c r="J25" s="8">
        <v>903410042</v>
      </c>
      <c r="L25" s="8">
        <f t="shared" si="0"/>
        <v>0.34581036627245793</v>
      </c>
      <c r="N25" s="8">
        <v>0</v>
      </c>
      <c r="P25" s="35">
        <v>0</v>
      </c>
      <c r="Q25" s="35"/>
      <c r="S25" s="8">
        <v>903410042</v>
      </c>
      <c r="U25" s="8">
        <v>903410042</v>
      </c>
      <c r="W25" s="8">
        <v>0.04</v>
      </c>
    </row>
    <row r="26" spans="1:23" ht="18.75" x14ac:dyDescent="0.2">
      <c r="A26" s="35" t="s">
        <v>44</v>
      </c>
      <c r="B26" s="35"/>
      <c r="D26" s="8">
        <v>0</v>
      </c>
      <c r="F26" s="8">
        <v>0</v>
      </c>
      <c r="H26" s="8">
        <v>6169800909</v>
      </c>
      <c r="J26" s="8">
        <v>6169800909</v>
      </c>
      <c r="L26" s="8">
        <f t="shared" si="0"/>
        <v>2.361697361085382</v>
      </c>
      <c r="N26" s="8">
        <v>516918919</v>
      </c>
      <c r="P26" s="35">
        <v>0</v>
      </c>
      <c r="Q26" s="35"/>
      <c r="S26" s="8">
        <v>5740030417</v>
      </c>
      <c r="U26" s="8">
        <v>6256949336</v>
      </c>
      <c r="W26" s="8">
        <v>0.28999999999999998</v>
      </c>
    </row>
    <row r="27" spans="1:23" ht="18.75" x14ac:dyDescent="0.2">
      <c r="A27" s="35" t="s">
        <v>30</v>
      </c>
      <c r="B27" s="35"/>
      <c r="D27" s="8">
        <v>0</v>
      </c>
      <c r="F27" s="8">
        <v>-1048056007</v>
      </c>
      <c r="H27" s="8">
        <v>519514388</v>
      </c>
      <c r="J27" s="8">
        <v>-528541619</v>
      </c>
      <c r="L27" s="8">
        <f t="shared" si="0"/>
        <v>-0.20231695726117238</v>
      </c>
      <c r="N27" s="8">
        <v>0</v>
      </c>
      <c r="P27" s="35">
        <v>1681729836</v>
      </c>
      <c r="Q27" s="35"/>
      <c r="S27" s="8">
        <v>368064033</v>
      </c>
      <c r="U27" s="8">
        <v>2049793869</v>
      </c>
      <c r="W27" s="8">
        <v>0.1</v>
      </c>
    </row>
    <row r="28" spans="1:23" ht="18.75" x14ac:dyDescent="0.2">
      <c r="A28" s="35" t="s">
        <v>25</v>
      </c>
      <c r="B28" s="35"/>
      <c r="D28" s="8">
        <v>0</v>
      </c>
      <c r="F28" s="8">
        <v>0</v>
      </c>
      <c r="H28" s="8">
        <v>5455188988</v>
      </c>
      <c r="J28" s="8">
        <v>5455188988</v>
      </c>
      <c r="L28" s="8">
        <f t="shared" si="0"/>
        <v>2.08815578123246</v>
      </c>
      <c r="N28" s="8">
        <v>1050000000</v>
      </c>
      <c r="P28" s="35">
        <v>0</v>
      </c>
      <c r="Q28" s="35"/>
      <c r="S28" s="8">
        <v>5455188988</v>
      </c>
      <c r="U28" s="8">
        <v>6505188988</v>
      </c>
      <c r="W28" s="8">
        <v>0.3</v>
      </c>
    </row>
    <row r="29" spans="1:23" ht="18.75" x14ac:dyDescent="0.2">
      <c r="A29" s="35" t="s">
        <v>23</v>
      </c>
      <c r="B29" s="35"/>
      <c r="D29" s="8">
        <v>0</v>
      </c>
      <c r="F29" s="8">
        <v>4209905909</v>
      </c>
      <c r="H29" s="8">
        <v>6723218987</v>
      </c>
      <c r="J29" s="8">
        <v>10933124896</v>
      </c>
      <c r="L29" s="8">
        <f t="shared" si="0"/>
        <v>4.1850187058118715</v>
      </c>
      <c r="N29" s="8">
        <v>560311059</v>
      </c>
      <c r="P29" s="35">
        <v>7239392414</v>
      </c>
      <c r="Q29" s="35"/>
      <c r="S29" s="8">
        <v>6370784848</v>
      </c>
      <c r="U29" s="8">
        <v>14170488321</v>
      </c>
      <c r="W29" s="8">
        <v>0.66</v>
      </c>
    </row>
    <row r="30" spans="1:23" ht="18.75" x14ac:dyDescent="0.2">
      <c r="A30" s="35" t="s">
        <v>49</v>
      </c>
      <c r="B30" s="35"/>
      <c r="D30" s="8">
        <v>0</v>
      </c>
      <c r="F30" s="8">
        <v>-911457311</v>
      </c>
      <c r="H30" s="8">
        <v>2110532283</v>
      </c>
      <c r="J30" s="8">
        <v>1199074972</v>
      </c>
      <c r="L30" s="8">
        <f t="shared" si="0"/>
        <v>0.45898599304639703</v>
      </c>
      <c r="N30" s="8">
        <v>717099330</v>
      </c>
      <c r="P30" s="35">
        <v>1136848877</v>
      </c>
      <c r="Q30" s="35"/>
      <c r="S30" s="8">
        <v>1563358617</v>
      </c>
      <c r="U30" s="8">
        <v>3417306824</v>
      </c>
      <c r="W30" s="8">
        <v>0.16</v>
      </c>
    </row>
    <row r="31" spans="1:23" ht="18.75" x14ac:dyDescent="0.2">
      <c r="A31" s="35" t="s">
        <v>28</v>
      </c>
      <c r="B31" s="35"/>
      <c r="D31" s="8">
        <v>0</v>
      </c>
      <c r="F31" s="8">
        <v>0</v>
      </c>
      <c r="H31" s="8">
        <v>8252111503</v>
      </c>
      <c r="J31" s="8">
        <v>8252111503</v>
      </c>
      <c r="L31" s="8">
        <f t="shared" si="0"/>
        <v>3.1587712873503717</v>
      </c>
      <c r="N31" s="8">
        <v>7523926380</v>
      </c>
      <c r="P31" s="35">
        <v>0</v>
      </c>
      <c r="Q31" s="35"/>
      <c r="S31" s="8">
        <v>10207547149</v>
      </c>
      <c r="U31" s="8">
        <v>17731473529</v>
      </c>
      <c r="W31" s="8">
        <v>0.83</v>
      </c>
    </row>
    <row r="32" spans="1:23" ht="18.75" x14ac:dyDescent="0.2">
      <c r="A32" s="35" t="s">
        <v>48</v>
      </c>
      <c r="B32" s="35"/>
      <c r="D32" s="8">
        <v>0</v>
      </c>
      <c r="F32" s="8">
        <v>-659192103</v>
      </c>
      <c r="H32" s="8">
        <v>3726215745</v>
      </c>
      <c r="J32" s="8">
        <v>3067023642</v>
      </c>
      <c r="L32" s="8">
        <f t="shared" si="0"/>
        <v>1.1740057334964935</v>
      </c>
      <c r="N32" s="8">
        <v>1020000000</v>
      </c>
      <c r="P32" s="35">
        <v>7966827269</v>
      </c>
      <c r="Q32" s="35"/>
      <c r="S32" s="8">
        <v>4539586808</v>
      </c>
      <c r="U32" s="8">
        <v>13526414077</v>
      </c>
      <c r="W32" s="8">
        <v>0.63</v>
      </c>
    </row>
    <row r="33" spans="1:23" ht="18.75" x14ac:dyDescent="0.2">
      <c r="A33" s="35" t="s">
        <v>29</v>
      </c>
      <c r="B33" s="35"/>
      <c r="D33" s="8">
        <v>0</v>
      </c>
      <c r="F33" s="8">
        <v>69924373329</v>
      </c>
      <c r="H33" s="8">
        <v>9234955698</v>
      </c>
      <c r="J33" s="8">
        <v>79159329027</v>
      </c>
      <c r="L33" s="8">
        <f t="shared" si="0"/>
        <v>30.300877001662641</v>
      </c>
      <c r="N33" s="8">
        <v>0</v>
      </c>
      <c r="P33" s="35">
        <v>143462337593</v>
      </c>
      <c r="Q33" s="35"/>
      <c r="S33" s="8">
        <v>9028896068</v>
      </c>
      <c r="U33" s="8">
        <v>152491233661</v>
      </c>
      <c r="W33" s="8">
        <v>7.1</v>
      </c>
    </row>
    <row r="34" spans="1:23" ht="18.75" x14ac:dyDescent="0.2">
      <c r="A34" s="35" t="s">
        <v>43</v>
      </c>
      <c r="B34" s="35"/>
      <c r="D34" s="8">
        <v>0</v>
      </c>
      <c r="F34" s="8">
        <v>-99638162214</v>
      </c>
      <c r="H34" s="8">
        <v>166284868841</v>
      </c>
      <c r="J34" s="8">
        <v>66646706627</v>
      </c>
      <c r="L34" s="8">
        <f t="shared" si="0"/>
        <v>25.511252873073463</v>
      </c>
      <c r="N34" s="8">
        <v>32961446371</v>
      </c>
      <c r="P34" s="35">
        <v>310271467086</v>
      </c>
      <c r="Q34" s="35"/>
      <c r="S34" s="8">
        <v>196032123229</v>
      </c>
      <c r="U34" s="8">
        <v>539265036686</v>
      </c>
      <c r="W34" s="8">
        <v>25.09</v>
      </c>
    </row>
    <row r="35" spans="1:23" ht="18.75" x14ac:dyDescent="0.2">
      <c r="A35" s="35" t="s">
        <v>35</v>
      </c>
      <c r="B35" s="35"/>
      <c r="D35" s="8">
        <v>0</v>
      </c>
      <c r="F35" s="8">
        <v>4877211554</v>
      </c>
      <c r="H35" s="8">
        <v>1496337147</v>
      </c>
      <c r="J35" s="8">
        <v>6373548701</v>
      </c>
      <c r="L35" s="8">
        <f t="shared" si="0"/>
        <v>2.439688633379347</v>
      </c>
      <c r="N35" s="8">
        <v>416519139</v>
      </c>
      <c r="P35" s="35">
        <v>4961331378</v>
      </c>
      <c r="Q35" s="35"/>
      <c r="S35" s="8">
        <v>6211567132</v>
      </c>
      <c r="U35" s="8">
        <v>11589417649</v>
      </c>
      <c r="W35" s="8">
        <v>0.54</v>
      </c>
    </row>
    <row r="36" spans="1:23" ht="18.75" x14ac:dyDescent="0.2">
      <c r="A36" s="35" t="s">
        <v>47</v>
      </c>
      <c r="B36" s="35"/>
      <c r="D36" s="8">
        <v>0</v>
      </c>
      <c r="F36" s="8">
        <v>0</v>
      </c>
      <c r="H36" s="8">
        <v>9846851568</v>
      </c>
      <c r="J36" s="8">
        <v>9846851568</v>
      </c>
      <c r="L36" s="8">
        <f t="shared" si="0"/>
        <v>3.7692113094317441</v>
      </c>
      <c r="N36" s="8">
        <v>2462360852</v>
      </c>
      <c r="P36" s="35">
        <v>0</v>
      </c>
      <c r="Q36" s="35"/>
      <c r="S36" s="8">
        <v>18663070026</v>
      </c>
      <c r="U36" s="8">
        <v>21125430878</v>
      </c>
      <c r="W36" s="8">
        <v>0.98</v>
      </c>
    </row>
    <row r="37" spans="1:23" ht="18.75" x14ac:dyDescent="0.2">
      <c r="A37" s="35" t="s">
        <v>41</v>
      </c>
      <c r="B37" s="35"/>
      <c r="D37" s="8">
        <v>0</v>
      </c>
      <c r="F37" s="8">
        <v>0</v>
      </c>
      <c r="H37" s="8">
        <v>-1784659306</v>
      </c>
      <c r="J37" s="8">
        <v>-1784659306</v>
      </c>
      <c r="L37" s="8">
        <f t="shared" si="0"/>
        <v>-0.68313795462482874</v>
      </c>
      <c r="N37" s="8">
        <v>0</v>
      </c>
      <c r="P37" s="35">
        <v>0</v>
      </c>
      <c r="Q37" s="35"/>
      <c r="S37" s="8">
        <v>-1787715166</v>
      </c>
      <c r="U37" s="8">
        <v>-1787715166</v>
      </c>
      <c r="W37" s="8">
        <v>-0.08</v>
      </c>
    </row>
    <row r="38" spans="1:23" ht="18.75" x14ac:dyDescent="0.2">
      <c r="A38" s="35" t="s">
        <v>52</v>
      </c>
      <c r="B38" s="35"/>
      <c r="D38" s="8">
        <v>0</v>
      </c>
      <c r="F38" s="8">
        <v>-1110133652</v>
      </c>
      <c r="H38" s="8">
        <v>-90587018</v>
      </c>
      <c r="J38" s="8">
        <v>-1200720670</v>
      </c>
      <c r="L38" s="8">
        <f t="shared" si="0"/>
        <v>-0.45961593892002706</v>
      </c>
      <c r="N38" s="8">
        <v>0</v>
      </c>
      <c r="P38" s="35">
        <v>-1110133652</v>
      </c>
      <c r="Q38" s="35"/>
      <c r="S38" s="8">
        <v>542804286</v>
      </c>
      <c r="U38" s="8">
        <v>-567329366</v>
      </c>
      <c r="W38" s="8">
        <v>-0.03</v>
      </c>
    </row>
    <row r="39" spans="1:23" ht="18.75" x14ac:dyDescent="0.2">
      <c r="A39" s="35" t="s">
        <v>27</v>
      </c>
      <c r="B39" s="35"/>
      <c r="D39" s="8">
        <v>0</v>
      </c>
      <c r="F39" s="8">
        <v>-27630843332</v>
      </c>
      <c r="H39" s="8">
        <v>2265216517</v>
      </c>
      <c r="J39" s="8">
        <v>-25365626815</v>
      </c>
      <c r="L39" s="8">
        <f t="shared" si="0"/>
        <v>-9.7095408417273621</v>
      </c>
      <c r="N39" s="8">
        <v>8890054912</v>
      </c>
      <c r="P39" s="35">
        <v>55970968192</v>
      </c>
      <c r="Q39" s="35"/>
      <c r="S39" s="8">
        <v>16932933796</v>
      </c>
      <c r="U39" s="8">
        <v>81793956900</v>
      </c>
      <c r="W39" s="8">
        <v>3.81</v>
      </c>
    </row>
    <row r="40" spans="1:23" ht="18.75" x14ac:dyDescent="0.2">
      <c r="A40" s="35" t="s">
        <v>102</v>
      </c>
      <c r="B40" s="35"/>
      <c r="D40" s="8">
        <v>0</v>
      </c>
      <c r="F40" s="8">
        <v>0</v>
      </c>
      <c r="H40" s="8">
        <v>0</v>
      </c>
      <c r="J40" s="8">
        <v>0</v>
      </c>
      <c r="L40" s="8">
        <f t="shared" si="0"/>
        <v>0</v>
      </c>
      <c r="N40" s="8">
        <v>0</v>
      </c>
      <c r="P40" s="35">
        <v>0</v>
      </c>
      <c r="Q40" s="35"/>
      <c r="S40" s="8">
        <v>0</v>
      </c>
      <c r="U40" s="8">
        <v>0</v>
      </c>
      <c r="W40" s="8">
        <v>0</v>
      </c>
    </row>
    <row r="41" spans="1:23" ht="18.75" x14ac:dyDescent="0.2">
      <c r="A41" s="35" t="s">
        <v>103</v>
      </c>
      <c r="B41" s="35"/>
      <c r="D41" s="8">
        <v>0</v>
      </c>
      <c r="F41" s="8">
        <v>0</v>
      </c>
      <c r="H41" s="8">
        <v>0</v>
      </c>
      <c r="J41" s="8">
        <v>0</v>
      </c>
      <c r="L41" s="8">
        <f t="shared" si="0"/>
        <v>0</v>
      </c>
      <c r="N41" s="8">
        <v>0</v>
      </c>
      <c r="P41" s="35">
        <v>0</v>
      </c>
      <c r="Q41" s="35"/>
      <c r="S41" s="8">
        <v>0</v>
      </c>
      <c r="U41" s="8">
        <v>0</v>
      </c>
      <c r="W41" s="8">
        <v>0</v>
      </c>
    </row>
    <row r="42" spans="1:23" ht="18.75" x14ac:dyDescent="0.2">
      <c r="A42" s="35" t="s">
        <v>104</v>
      </c>
      <c r="B42" s="35"/>
      <c r="D42" s="8">
        <v>0</v>
      </c>
      <c r="F42" s="8">
        <v>0</v>
      </c>
      <c r="H42" s="8">
        <v>0</v>
      </c>
      <c r="J42" s="8">
        <v>0</v>
      </c>
      <c r="L42" s="8">
        <f t="shared" si="0"/>
        <v>0</v>
      </c>
      <c r="N42" s="8">
        <v>0</v>
      </c>
      <c r="P42" s="35">
        <v>0</v>
      </c>
      <c r="Q42" s="35"/>
      <c r="S42" s="8">
        <v>3818822304</v>
      </c>
      <c r="U42" s="8">
        <v>3818822304</v>
      </c>
      <c r="W42" s="8">
        <v>0.18</v>
      </c>
    </row>
    <row r="43" spans="1:23" ht="18.75" x14ac:dyDescent="0.2">
      <c r="A43" s="35" t="s">
        <v>105</v>
      </c>
      <c r="B43" s="35"/>
      <c r="D43" s="8">
        <v>0</v>
      </c>
      <c r="F43" s="8">
        <v>0</v>
      </c>
      <c r="H43" s="8">
        <v>0</v>
      </c>
      <c r="J43" s="8">
        <v>0</v>
      </c>
      <c r="L43" s="8">
        <f t="shared" si="0"/>
        <v>0</v>
      </c>
      <c r="N43" s="8">
        <v>0</v>
      </c>
      <c r="P43" s="35">
        <v>0</v>
      </c>
      <c r="Q43" s="35"/>
      <c r="S43" s="8">
        <v>-3063638586</v>
      </c>
      <c r="U43" s="8">
        <v>-3063638586</v>
      </c>
      <c r="W43" s="8">
        <v>-0.14000000000000001</v>
      </c>
    </row>
    <row r="44" spans="1:23" ht="18.75" x14ac:dyDescent="0.2">
      <c r="A44" s="35" t="s">
        <v>106</v>
      </c>
      <c r="B44" s="35"/>
      <c r="D44" s="8">
        <v>0</v>
      </c>
      <c r="F44" s="8">
        <v>0</v>
      </c>
      <c r="H44" s="8">
        <v>0</v>
      </c>
      <c r="J44" s="8">
        <v>0</v>
      </c>
      <c r="L44" s="8">
        <f t="shared" si="0"/>
        <v>0</v>
      </c>
      <c r="N44" s="8">
        <v>0</v>
      </c>
      <c r="P44" s="35">
        <v>0</v>
      </c>
      <c r="Q44" s="35"/>
      <c r="S44" s="8">
        <v>2774285919</v>
      </c>
      <c r="U44" s="8">
        <v>2774285919</v>
      </c>
      <c r="W44" s="8">
        <v>0.13</v>
      </c>
    </row>
    <row r="45" spans="1:23" ht="18.75" x14ac:dyDescent="0.2">
      <c r="A45" s="35" t="s">
        <v>107</v>
      </c>
      <c r="B45" s="35"/>
      <c r="D45" s="8">
        <v>0</v>
      </c>
      <c r="F45" s="8">
        <v>0</v>
      </c>
      <c r="H45" s="8">
        <v>0</v>
      </c>
      <c r="J45" s="8">
        <v>0</v>
      </c>
      <c r="L45" s="8">
        <f t="shared" si="0"/>
        <v>0</v>
      </c>
      <c r="N45" s="8">
        <v>0</v>
      </c>
      <c r="P45" s="35">
        <v>0</v>
      </c>
      <c r="Q45" s="35"/>
      <c r="S45" s="8">
        <v>-2705531645</v>
      </c>
      <c r="U45" s="8">
        <v>-2705531645</v>
      </c>
      <c r="W45" s="8">
        <v>-0.13</v>
      </c>
    </row>
    <row r="46" spans="1:23" ht="18.75" x14ac:dyDescent="0.2">
      <c r="A46" s="35" t="s">
        <v>34</v>
      </c>
      <c r="B46" s="35"/>
      <c r="D46" s="8">
        <v>0</v>
      </c>
      <c r="F46" s="8">
        <v>2460333465</v>
      </c>
      <c r="H46" s="8">
        <v>0</v>
      </c>
      <c r="J46" s="8">
        <v>2460333465</v>
      </c>
      <c r="L46" s="8">
        <f t="shared" si="0"/>
        <v>0.94177480560265414</v>
      </c>
      <c r="N46" s="8">
        <v>0</v>
      </c>
      <c r="P46" s="35">
        <v>5307019401</v>
      </c>
      <c r="Q46" s="35"/>
      <c r="S46" s="8">
        <v>1555853400</v>
      </c>
      <c r="U46" s="8">
        <v>6862872801</v>
      </c>
      <c r="W46" s="8">
        <v>0.32</v>
      </c>
    </row>
    <row r="47" spans="1:23" ht="18.75" x14ac:dyDescent="0.2">
      <c r="A47" s="35" t="s">
        <v>108</v>
      </c>
      <c r="B47" s="35"/>
      <c r="D47" s="8">
        <v>0</v>
      </c>
      <c r="F47" s="8">
        <v>0</v>
      </c>
      <c r="H47" s="8">
        <v>0</v>
      </c>
      <c r="J47" s="8">
        <v>0</v>
      </c>
      <c r="L47" s="8">
        <f t="shared" si="0"/>
        <v>0</v>
      </c>
      <c r="N47" s="8">
        <v>0</v>
      </c>
      <c r="P47" s="35">
        <v>0</v>
      </c>
      <c r="Q47" s="35"/>
      <c r="S47" s="8">
        <v>12750479132</v>
      </c>
      <c r="U47" s="8">
        <v>12750479132</v>
      </c>
      <c r="W47" s="8">
        <v>0.59</v>
      </c>
    </row>
    <row r="48" spans="1:23" ht="18.75" x14ac:dyDescent="0.2">
      <c r="A48" s="35" t="s">
        <v>109</v>
      </c>
      <c r="B48" s="35"/>
      <c r="D48" s="8">
        <v>0</v>
      </c>
      <c r="F48" s="8">
        <v>0</v>
      </c>
      <c r="H48" s="8">
        <v>0</v>
      </c>
      <c r="J48" s="8">
        <v>0</v>
      </c>
      <c r="L48" s="8">
        <f t="shared" si="0"/>
        <v>0</v>
      </c>
      <c r="N48" s="8">
        <v>0</v>
      </c>
      <c r="P48" s="35">
        <v>0</v>
      </c>
      <c r="Q48" s="35"/>
      <c r="S48" s="8">
        <v>103464330</v>
      </c>
      <c r="U48" s="8">
        <v>103464330</v>
      </c>
      <c r="W48" s="8">
        <v>0</v>
      </c>
    </row>
    <row r="49" spans="1:23" ht="18.75" x14ac:dyDescent="0.2">
      <c r="A49" s="35" t="s">
        <v>110</v>
      </c>
      <c r="B49" s="35"/>
      <c r="D49" s="8">
        <v>0</v>
      </c>
      <c r="F49" s="8">
        <v>0</v>
      </c>
      <c r="H49" s="8">
        <v>0</v>
      </c>
      <c r="J49" s="8">
        <v>0</v>
      </c>
      <c r="L49" s="8">
        <f t="shared" si="0"/>
        <v>0</v>
      </c>
      <c r="N49" s="8">
        <v>0</v>
      </c>
      <c r="P49" s="35">
        <v>0</v>
      </c>
      <c r="Q49" s="35"/>
      <c r="S49" s="8">
        <v>16135958156</v>
      </c>
      <c r="U49" s="8">
        <v>16135958156</v>
      </c>
      <c r="W49" s="8">
        <v>0.75</v>
      </c>
    </row>
    <row r="50" spans="1:23" ht="18.75" x14ac:dyDescent="0.2">
      <c r="A50" s="35" t="s">
        <v>111</v>
      </c>
      <c r="B50" s="35"/>
      <c r="D50" s="8">
        <v>0</v>
      </c>
      <c r="F50" s="8">
        <v>0</v>
      </c>
      <c r="H50" s="8">
        <v>0</v>
      </c>
      <c r="J50" s="8">
        <v>0</v>
      </c>
      <c r="L50" s="8">
        <f t="shared" si="0"/>
        <v>0</v>
      </c>
      <c r="N50" s="8">
        <v>0</v>
      </c>
      <c r="P50" s="35">
        <v>0</v>
      </c>
      <c r="Q50" s="35"/>
      <c r="S50" s="8">
        <v>674572567</v>
      </c>
      <c r="U50" s="8">
        <v>674572567</v>
      </c>
      <c r="W50" s="8">
        <v>0.03</v>
      </c>
    </row>
    <row r="51" spans="1:23" ht="18.75" x14ac:dyDescent="0.2">
      <c r="A51" s="35" t="s">
        <v>112</v>
      </c>
      <c r="B51" s="35"/>
      <c r="D51" s="8">
        <v>0</v>
      </c>
      <c r="F51" s="8">
        <v>0</v>
      </c>
      <c r="H51" s="8">
        <v>0</v>
      </c>
      <c r="J51" s="8">
        <v>0</v>
      </c>
      <c r="L51" s="8">
        <f t="shared" si="0"/>
        <v>0</v>
      </c>
      <c r="N51" s="8">
        <v>0</v>
      </c>
      <c r="P51" s="35">
        <v>0</v>
      </c>
      <c r="Q51" s="35"/>
      <c r="S51" s="8">
        <v>1069712634</v>
      </c>
      <c r="U51" s="8">
        <v>1069712634</v>
      </c>
      <c r="W51" s="8">
        <v>0.05</v>
      </c>
    </row>
    <row r="52" spans="1:23" ht="18.75" x14ac:dyDescent="0.2">
      <c r="A52" s="35" t="s">
        <v>113</v>
      </c>
      <c r="B52" s="35"/>
      <c r="D52" s="8">
        <v>0</v>
      </c>
      <c r="F52" s="8">
        <v>0</v>
      </c>
      <c r="H52" s="8">
        <v>0</v>
      </c>
      <c r="J52" s="8">
        <v>0</v>
      </c>
      <c r="L52" s="8">
        <f t="shared" si="0"/>
        <v>0</v>
      </c>
      <c r="N52" s="8">
        <v>0</v>
      </c>
      <c r="P52" s="35">
        <v>0</v>
      </c>
      <c r="Q52" s="35"/>
      <c r="S52" s="8">
        <v>554208796</v>
      </c>
      <c r="U52" s="8">
        <v>554208796</v>
      </c>
      <c r="W52" s="8">
        <v>0.03</v>
      </c>
    </row>
    <row r="53" spans="1:23" ht="18.75" x14ac:dyDescent="0.2">
      <c r="A53" s="35" t="s">
        <v>114</v>
      </c>
      <c r="B53" s="35"/>
      <c r="D53" s="8">
        <v>0</v>
      </c>
      <c r="F53" s="8">
        <v>0</v>
      </c>
      <c r="H53" s="8">
        <v>0</v>
      </c>
      <c r="J53" s="8">
        <v>0</v>
      </c>
      <c r="L53" s="8">
        <f t="shared" si="0"/>
        <v>0</v>
      </c>
      <c r="N53" s="8">
        <v>0</v>
      </c>
      <c r="P53" s="35">
        <v>0</v>
      </c>
      <c r="Q53" s="35"/>
      <c r="S53" s="8">
        <v>1848671767</v>
      </c>
      <c r="U53" s="8">
        <v>1848671767</v>
      </c>
      <c r="W53" s="8">
        <v>0.09</v>
      </c>
    </row>
    <row r="54" spans="1:23" ht="18.75" x14ac:dyDescent="0.2">
      <c r="A54" s="35" t="s">
        <v>115</v>
      </c>
      <c r="B54" s="35"/>
      <c r="D54" s="8">
        <v>0</v>
      </c>
      <c r="F54" s="8">
        <v>0</v>
      </c>
      <c r="H54" s="8">
        <v>0</v>
      </c>
      <c r="J54" s="8">
        <v>0</v>
      </c>
      <c r="L54" s="8">
        <f t="shared" si="0"/>
        <v>0</v>
      </c>
      <c r="N54" s="8">
        <v>0</v>
      </c>
      <c r="P54" s="35">
        <v>0</v>
      </c>
      <c r="Q54" s="35"/>
      <c r="S54" s="8">
        <v>760197855</v>
      </c>
      <c r="U54" s="8">
        <v>760197855</v>
      </c>
      <c r="W54" s="8">
        <v>0.04</v>
      </c>
    </row>
    <row r="55" spans="1:23" ht="18.75" x14ac:dyDescent="0.2">
      <c r="A55" s="35" t="s">
        <v>116</v>
      </c>
      <c r="B55" s="35"/>
      <c r="D55" s="8">
        <v>0</v>
      </c>
      <c r="F55" s="8">
        <v>0</v>
      </c>
      <c r="H55" s="8">
        <v>0</v>
      </c>
      <c r="J55" s="8">
        <v>0</v>
      </c>
      <c r="L55" s="8">
        <f t="shared" si="0"/>
        <v>0</v>
      </c>
      <c r="N55" s="8">
        <v>0</v>
      </c>
      <c r="P55" s="35">
        <v>0</v>
      </c>
      <c r="Q55" s="35"/>
      <c r="S55" s="8">
        <v>621118920</v>
      </c>
      <c r="U55" s="8">
        <v>621118920</v>
      </c>
      <c r="W55" s="8">
        <v>0.03</v>
      </c>
    </row>
    <row r="56" spans="1:23" ht="18.75" x14ac:dyDescent="0.2">
      <c r="A56" s="35" t="s">
        <v>117</v>
      </c>
      <c r="B56" s="35"/>
      <c r="D56" s="8">
        <v>0</v>
      </c>
      <c r="F56" s="8">
        <v>0</v>
      </c>
      <c r="H56" s="8">
        <v>0</v>
      </c>
      <c r="J56" s="8">
        <v>0</v>
      </c>
      <c r="L56" s="8">
        <f t="shared" si="0"/>
        <v>0</v>
      </c>
      <c r="N56" s="8">
        <v>0</v>
      </c>
      <c r="P56" s="35">
        <v>0</v>
      </c>
      <c r="Q56" s="35"/>
      <c r="S56" s="8">
        <v>-274435610</v>
      </c>
      <c r="U56" s="8">
        <v>-274435610</v>
      </c>
      <c r="W56" s="8">
        <v>-0.01</v>
      </c>
    </row>
    <row r="57" spans="1:23" ht="18.75" x14ac:dyDescent="0.2">
      <c r="A57" s="35" t="s">
        <v>118</v>
      </c>
      <c r="B57" s="35"/>
      <c r="D57" s="8">
        <v>0</v>
      </c>
      <c r="F57" s="8">
        <v>0</v>
      </c>
      <c r="H57" s="8">
        <v>0</v>
      </c>
      <c r="J57" s="8">
        <v>0</v>
      </c>
      <c r="L57" s="8">
        <f t="shared" si="0"/>
        <v>0</v>
      </c>
      <c r="N57" s="8">
        <v>0</v>
      </c>
      <c r="P57" s="35">
        <v>0</v>
      </c>
      <c r="Q57" s="35"/>
      <c r="S57" s="8">
        <v>1573442245</v>
      </c>
      <c r="U57" s="8">
        <v>1573442245</v>
      </c>
      <c r="W57" s="8">
        <v>7.0000000000000007E-2</v>
      </c>
    </row>
    <row r="58" spans="1:23" ht="18.75" x14ac:dyDescent="0.2">
      <c r="A58" s="35" t="s">
        <v>119</v>
      </c>
      <c r="B58" s="35"/>
      <c r="D58" s="8">
        <v>0</v>
      </c>
      <c r="F58" s="8">
        <v>0</v>
      </c>
      <c r="H58" s="8">
        <v>0</v>
      </c>
      <c r="J58" s="8">
        <v>0</v>
      </c>
      <c r="L58" s="8">
        <f t="shared" si="0"/>
        <v>0</v>
      </c>
      <c r="N58" s="8">
        <v>0</v>
      </c>
      <c r="P58" s="35">
        <v>0</v>
      </c>
      <c r="Q58" s="35"/>
      <c r="S58" s="8">
        <v>19459862858</v>
      </c>
      <c r="U58" s="8">
        <v>19459862858</v>
      </c>
      <c r="W58" s="8">
        <v>0.91</v>
      </c>
    </row>
    <row r="59" spans="1:23" ht="18.75" x14ac:dyDescent="0.2">
      <c r="A59" s="35" t="s">
        <v>120</v>
      </c>
      <c r="B59" s="35"/>
      <c r="D59" s="8">
        <v>0</v>
      </c>
      <c r="F59" s="8">
        <v>0</v>
      </c>
      <c r="H59" s="8">
        <v>0</v>
      </c>
      <c r="J59" s="8">
        <v>0</v>
      </c>
      <c r="L59" s="8">
        <f t="shared" si="0"/>
        <v>0</v>
      </c>
      <c r="N59" s="8">
        <v>0</v>
      </c>
      <c r="P59" s="35">
        <v>0</v>
      </c>
      <c r="Q59" s="35"/>
      <c r="S59" s="8">
        <v>15472306714</v>
      </c>
      <c r="U59" s="8">
        <v>15472306714</v>
      </c>
      <c r="W59" s="8">
        <v>0.72</v>
      </c>
    </row>
    <row r="60" spans="1:23" ht="18.75" x14ac:dyDescent="0.2">
      <c r="A60" s="35" t="s">
        <v>121</v>
      </c>
      <c r="B60" s="35"/>
      <c r="D60" s="8">
        <v>0</v>
      </c>
      <c r="F60" s="8">
        <v>0</v>
      </c>
      <c r="H60" s="8">
        <v>0</v>
      </c>
      <c r="J60" s="8">
        <v>0</v>
      </c>
      <c r="L60" s="8">
        <f t="shared" si="0"/>
        <v>0</v>
      </c>
      <c r="N60" s="8">
        <v>0</v>
      </c>
      <c r="P60" s="35">
        <v>0</v>
      </c>
      <c r="Q60" s="35"/>
      <c r="S60" s="8">
        <v>1813667</v>
      </c>
      <c r="U60" s="8">
        <v>1813667</v>
      </c>
      <c r="W60" s="8">
        <v>0</v>
      </c>
    </row>
    <row r="61" spans="1:23" ht="18.75" x14ac:dyDescent="0.2">
      <c r="A61" s="35" t="s">
        <v>122</v>
      </c>
      <c r="B61" s="35"/>
      <c r="D61" s="8">
        <v>0</v>
      </c>
      <c r="F61" s="8">
        <v>0</v>
      </c>
      <c r="H61" s="8">
        <v>0</v>
      </c>
      <c r="J61" s="8">
        <v>0</v>
      </c>
      <c r="L61" s="8">
        <f t="shared" si="0"/>
        <v>0</v>
      </c>
      <c r="N61" s="8">
        <v>3647767584</v>
      </c>
      <c r="P61" s="35">
        <v>0</v>
      </c>
      <c r="Q61" s="35"/>
      <c r="S61" s="8">
        <v>10609327357</v>
      </c>
      <c r="U61" s="8">
        <v>14257094941</v>
      </c>
      <c r="W61" s="8">
        <v>0.66</v>
      </c>
    </row>
    <row r="62" spans="1:23" ht="18.75" x14ac:dyDescent="0.2">
      <c r="A62" s="35" t="s">
        <v>123</v>
      </c>
      <c r="B62" s="35"/>
      <c r="D62" s="8">
        <v>0</v>
      </c>
      <c r="F62" s="8">
        <v>0</v>
      </c>
      <c r="H62" s="8">
        <v>0</v>
      </c>
      <c r="J62" s="8">
        <v>0</v>
      </c>
      <c r="L62" s="8">
        <f t="shared" si="0"/>
        <v>0</v>
      </c>
      <c r="N62" s="8">
        <v>970000000</v>
      </c>
      <c r="P62" s="35">
        <v>0</v>
      </c>
      <c r="Q62" s="35"/>
      <c r="S62" s="8">
        <v>1663348186</v>
      </c>
      <c r="U62" s="8">
        <v>2633348186</v>
      </c>
      <c r="W62" s="8">
        <v>0.12</v>
      </c>
    </row>
    <row r="63" spans="1:23" ht="18.75" x14ac:dyDescent="0.2">
      <c r="A63" s="35" t="s">
        <v>124</v>
      </c>
      <c r="B63" s="35"/>
      <c r="D63" s="8">
        <v>0</v>
      </c>
      <c r="F63" s="8">
        <v>0</v>
      </c>
      <c r="H63" s="8">
        <v>0</v>
      </c>
      <c r="J63" s="8">
        <v>0</v>
      </c>
      <c r="L63" s="8">
        <f t="shared" si="0"/>
        <v>0</v>
      </c>
      <c r="N63" s="8">
        <v>0</v>
      </c>
      <c r="P63" s="35">
        <v>0</v>
      </c>
      <c r="Q63" s="35"/>
      <c r="S63" s="8">
        <v>1067020125</v>
      </c>
      <c r="U63" s="8">
        <v>1067020125</v>
      </c>
      <c r="W63" s="8">
        <v>0.05</v>
      </c>
    </row>
    <row r="64" spans="1:23" ht="18.75" x14ac:dyDescent="0.2">
      <c r="A64" s="35" t="s">
        <v>125</v>
      </c>
      <c r="B64" s="35"/>
      <c r="D64" s="8">
        <v>0</v>
      </c>
      <c r="F64" s="8">
        <v>0</v>
      </c>
      <c r="H64" s="8">
        <v>0</v>
      </c>
      <c r="J64" s="8">
        <v>0</v>
      </c>
      <c r="L64" s="8">
        <f t="shared" si="0"/>
        <v>0</v>
      </c>
      <c r="N64" s="8">
        <v>71656442</v>
      </c>
      <c r="P64" s="35">
        <v>0</v>
      </c>
      <c r="Q64" s="35"/>
      <c r="S64" s="8">
        <v>184999110</v>
      </c>
      <c r="U64" s="8">
        <v>256655552</v>
      </c>
      <c r="W64" s="8">
        <v>0.01</v>
      </c>
    </row>
    <row r="65" spans="1:23" ht="18.75" x14ac:dyDescent="0.2">
      <c r="A65" s="35" t="s">
        <v>126</v>
      </c>
      <c r="B65" s="35"/>
      <c r="D65" s="8">
        <v>0</v>
      </c>
      <c r="F65" s="8">
        <v>0</v>
      </c>
      <c r="H65" s="8">
        <v>0</v>
      </c>
      <c r="J65" s="8">
        <v>0</v>
      </c>
      <c r="L65" s="8">
        <f t="shared" si="0"/>
        <v>0</v>
      </c>
      <c r="N65" s="8">
        <v>0</v>
      </c>
      <c r="P65" s="35">
        <v>0</v>
      </c>
      <c r="Q65" s="35"/>
      <c r="S65" s="8">
        <v>1588222573</v>
      </c>
      <c r="U65" s="8">
        <v>1588222573</v>
      </c>
      <c r="W65" s="8">
        <v>7.0000000000000007E-2</v>
      </c>
    </row>
    <row r="66" spans="1:23" ht="18.75" x14ac:dyDescent="0.2">
      <c r="A66" s="35" t="s">
        <v>127</v>
      </c>
      <c r="B66" s="35"/>
      <c r="D66" s="8">
        <v>0</v>
      </c>
      <c r="F66" s="8">
        <v>0</v>
      </c>
      <c r="H66" s="8">
        <v>0</v>
      </c>
      <c r="J66" s="8">
        <v>0</v>
      </c>
      <c r="L66" s="8">
        <f t="shared" si="0"/>
        <v>0</v>
      </c>
      <c r="N66" s="8">
        <v>0</v>
      </c>
      <c r="P66" s="35">
        <v>0</v>
      </c>
      <c r="Q66" s="35"/>
      <c r="S66" s="8">
        <v>1532995783</v>
      </c>
      <c r="U66" s="8">
        <v>1532995783</v>
      </c>
      <c r="W66" s="8">
        <v>7.0000000000000007E-2</v>
      </c>
    </row>
    <row r="67" spans="1:23" ht="18.75" x14ac:dyDescent="0.2">
      <c r="A67" s="35" t="s">
        <v>128</v>
      </c>
      <c r="B67" s="35"/>
      <c r="D67" s="8">
        <v>0</v>
      </c>
      <c r="F67" s="8">
        <v>0</v>
      </c>
      <c r="H67" s="8">
        <v>0</v>
      </c>
      <c r="J67" s="8">
        <v>0</v>
      </c>
      <c r="L67" s="8">
        <f t="shared" si="0"/>
        <v>0</v>
      </c>
      <c r="N67" s="8">
        <v>925553112</v>
      </c>
      <c r="P67" s="35">
        <v>0</v>
      </c>
      <c r="Q67" s="35"/>
      <c r="S67" s="8">
        <v>3233726624</v>
      </c>
      <c r="U67" s="8">
        <v>4159279736</v>
      </c>
      <c r="W67" s="8">
        <v>0.19</v>
      </c>
    </row>
    <row r="68" spans="1:23" ht="18.75" x14ac:dyDescent="0.2">
      <c r="A68" s="35" t="s">
        <v>129</v>
      </c>
      <c r="B68" s="35"/>
      <c r="D68" s="8">
        <v>0</v>
      </c>
      <c r="F68" s="8">
        <v>0</v>
      </c>
      <c r="H68" s="8">
        <v>0</v>
      </c>
      <c r="J68" s="8">
        <v>0</v>
      </c>
      <c r="L68" s="8">
        <f t="shared" si="0"/>
        <v>0</v>
      </c>
      <c r="N68" s="8">
        <v>247310092</v>
      </c>
      <c r="P68" s="35">
        <v>0</v>
      </c>
      <c r="Q68" s="35"/>
      <c r="S68" s="8">
        <v>4122700096</v>
      </c>
      <c r="U68" s="8">
        <v>4370010188</v>
      </c>
      <c r="W68" s="8">
        <v>0.2</v>
      </c>
    </row>
    <row r="69" spans="1:23" ht="18.75" x14ac:dyDescent="0.2">
      <c r="A69" s="35" t="s">
        <v>130</v>
      </c>
      <c r="B69" s="35"/>
      <c r="D69" s="8">
        <v>0</v>
      </c>
      <c r="F69" s="8">
        <v>0</v>
      </c>
      <c r="H69" s="8">
        <v>0</v>
      </c>
      <c r="J69" s="8">
        <v>0</v>
      </c>
      <c r="L69" s="8">
        <f t="shared" si="0"/>
        <v>0</v>
      </c>
      <c r="N69" s="8">
        <v>0</v>
      </c>
      <c r="P69" s="35">
        <v>0</v>
      </c>
      <c r="Q69" s="35"/>
      <c r="S69" s="8">
        <v>19914290249</v>
      </c>
      <c r="U69" s="8">
        <v>19914290249</v>
      </c>
      <c r="W69" s="8">
        <v>0.93</v>
      </c>
    </row>
    <row r="70" spans="1:23" ht="18.75" x14ac:dyDescent="0.2">
      <c r="A70" s="35" t="s">
        <v>131</v>
      </c>
      <c r="B70" s="35"/>
      <c r="D70" s="8">
        <v>0</v>
      </c>
      <c r="F70" s="8">
        <v>0</v>
      </c>
      <c r="H70" s="8">
        <v>0</v>
      </c>
      <c r="J70" s="8">
        <v>0</v>
      </c>
      <c r="L70" s="8">
        <f t="shared" si="0"/>
        <v>0</v>
      </c>
      <c r="N70" s="8">
        <v>0</v>
      </c>
      <c r="P70" s="35">
        <v>0</v>
      </c>
      <c r="Q70" s="35"/>
      <c r="S70" s="8">
        <v>8910130533</v>
      </c>
      <c r="U70" s="8">
        <v>8910130533</v>
      </c>
      <c r="W70" s="8">
        <v>0.41</v>
      </c>
    </row>
    <row r="71" spans="1:23" ht="18.75" x14ac:dyDescent="0.2">
      <c r="A71" s="35" t="s">
        <v>132</v>
      </c>
      <c r="B71" s="35"/>
      <c r="D71" s="8">
        <v>0</v>
      </c>
      <c r="F71" s="8">
        <v>0</v>
      </c>
      <c r="H71" s="8">
        <v>0</v>
      </c>
      <c r="J71" s="8">
        <v>0</v>
      </c>
      <c r="L71" s="8">
        <f t="shared" si="0"/>
        <v>0</v>
      </c>
      <c r="N71" s="8">
        <v>355200000</v>
      </c>
      <c r="P71" s="35">
        <v>0</v>
      </c>
      <c r="Q71" s="35"/>
      <c r="S71" s="8">
        <v>-2997861829</v>
      </c>
      <c r="U71" s="8">
        <v>-2642661829</v>
      </c>
      <c r="W71" s="8">
        <v>-0.12</v>
      </c>
    </row>
    <row r="72" spans="1:23" ht="18.75" x14ac:dyDescent="0.2">
      <c r="A72" s="35" t="s">
        <v>133</v>
      </c>
      <c r="B72" s="35"/>
      <c r="D72" s="8">
        <v>0</v>
      </c>
      <c r="F72" s="8">
        <v>0</v>
      </c>
      <c r="H72" s="8">
        <v>0</v>
      </c>
      <c r="J72" s="8">
        <v>0</v>
      </c>
      <c r="L72" s="8">
        <f t="shared" si="0"/>
        <v>0</v>
      </c>
      <c r="N72" s="8">
        <v>0</v>
      </c>
      <c r="P72" s="35">
        <v>0</v>
      </c>
      <c r="Q72" s="35"/>
      <c r="S72" s="8">
        <v>1809210686</v>
      </c>
      <c r="U72" s="8">
        <v>1809210686</v>
      </c>
      <c r="W72" s="8">
        <v>0.08</v>
      </c>
    </row>
    <row r="73" spans="1:23" ht="18.75" x14ac:dyDescent="0.2">
      <c r="A73" s="35" t="s">
        <v>134</v>
      </c>
      <c r="B73" s="35"/>
      <c r="D73" s="8">
        <v>0</v>
      </c>
      <c r="F73" s="8">
        <v>0</v>
      </c>
      <c r="H73" s="8">
        <v>0</v>
      </c>
      <c r="J73" s="8">
        <v>0</v>
      </c>
      <c r="L73" s="8">
        <f t="shared" si="0"/>
        <v>0</v>
      </c>
      <c r="N73" s="8">
        <v>0</v>
      </c>
      <c r="P73" s="35">
        <v>0</v>
      </c>
      <c r="Q73" s="35"/>
      <c r="S73" s="8">
        <v>28487146</v>
      </c>
      <c r="U73" s="8">
        <v>28487146</v>
      </c>
      <c r="W73" s="8">
        <v>0</v>
      </c>
    </row>
    <row r="74" spans="1:23" ht="18.75" x14ac:dyDescent="0.2">
      <c r="A74" s="35" t="s">
        <v>135</v>
      </c>
      <c r="B74" s="35"/>
      <c r="D74" s="8">
        <v>0</v>
      </c>
      <c r="F74" s="8">
        <v>0</v>
      </c>
      <c r="H74" s="8">
        <v>0</v>
      </c>
      <c r="J74" s="8">
        <v>0</v>
      </c>
      <c r="L74" s="8">
        <f t="shared" si="0"/>
        <v>0</v>
      </c>
      <c r="N74" s="8">
        <v>0</v>
      </c>
      <c r="P74" s="35">
        <v>0</v>
      </c>
      <c r="Q74" s="35"/>
      <c r="S74" s="8">
        <v>28478035811</v>
      </c>
      <c r="U74" s="8">
        <v>28478035811</v>
      </c>
      <c r="W74" s="8">
        <v>1.33</v>
      </c>
    </row>
    <row r="75" spans="1:23" ht="18.75" x14ac:dyDescent="0.2">
      <c r="A75" s="35" t="s">
        <v>136</v>
      </c>
      <c r="B75" s="35"/>
      <c r="D75" s="8">
        <v>0</v>
      </c>
      <c r="F75" s="8">
        <v>0</v>
      </c>
      <c r="H75" s="8">
        <v>0</v>
      </c>
      <c r="J75" s="8">
        <v>0</v>
      </c>
      <c r="L75" s="8">
        <f t="shared" ref="L75:L87" si="1">J75/$J$88*100</f>
        <v>0</v>
      </c>
      <c r="N75" s="8">
        <v>446400000</v>
      </c>
      <c r="P75" s="35">
        <v>0</v>
      </c>
      <c r="Q75" s="35"/>
      <c r="S75" s="8">
        <v>2956606263</v>
      </c>
      <c r="U75" s="8">
        <v>3403006263</v>
      </c>
      <c r="W75" s="8">
        <v>0.16</v>
      </c>
    </row>
    <row r="76" spans="1:23" ht="18.75" x14ac:dyDescent="0.2">
      <c r="A76" s="35" t="s">
        <v>137</v>
      </c>
      <c r="B76" s="35"/>
      <c r="D76" s="8">
        <v>0</v>
      </c>
      <c r="F76" s="8">
        <v>0</v>
      </c>
      <c r="H76" s="8">
        <v>0</v>
      </c>
      <c r="J76" s="8">
        <v>0</v>
      </c>
      <c r="L76" s="8">
        <f t="shared" si="1"/>
        <v>0</v>
      </c>
      <c r="N76" s="8">
        <v>3355000000</v>
      </c>
      <c r="P76" s="35">
        <v>0</v>
      </c>
      <c r="Q76" s="35"/>
      <c r="S76" s="8">
        <v>256015940</v>
      </c>
      <c r="U76" s="8">
        <v>3611015940</v>
      </c>
      <c r="W76" s="8">
        <v>0.17</v>
      </c>
    </row>
    <row r="77" spans="1:23" ht="18.75" x14ac:dyDescent="0.2">
      <c r="A77" s="35" t="s">
        <v>138</v>
      </c>
      <c r="B77" s="35"/>
      <c r="D77" s="8">
        <v>0</v>
      </c>
      <c r="F77" s="8">
        <v>0</v>
      </c>
      <c r="H77" s="8">
        <v>0</v>
      </c>
      <c r="J77" s="8">
        <v>0</v>
      </c>
      <c r="L77" s="8">
        <f t="shared" si="1"/>
        <v>0</v>
      </c>
      <c r="N77" s="8">
        <v>0</v>
      </c>
      <c r="P77" s="35">
        <v>0</v>
      </c>
      <c r="Q77" s="35"/>
      <c r="S77" s="8">
        <v>33027898</v>
      </c>
      <c r="U77" s="8">
        <v>33027898</v>
      </c>
      <c r="W77" s="8">
        <v>0</v>
      </c>
    </row>
    <row r="78" spans="1:23" ht="18.75" x14ac:dyDescent="0.2">
      <c r="A78" s="35" t="s">
        <v>139</v>
      </c>
      <c r="B78" s="35"/>
      <c r="D78" s="8">
        <v>0</v>
      </c>
      <c r="F78" s="8">
        <v>0</v>
      </c>
      <c r="H78" s="8">
        <v>0</v>
      </c>
      <c r="J78" s="8">
        <v>0</v>
      </c>
      <c r="L78" s="8">
        <f t="shared" si="1"/>
        <v>0</v>
      </c>
      <c r="N78" s="8">
        <v>0</v>
      </c>
      <c r="P78" s="35">
        <v>0</v>
      </c>
      <c r="Q78" s="35"/>
      <c r="S78" s="8">
        <v>828999577</v>
      </c>
      <c r="U78" s="8">
        <v>828999577</v>
      </c>
      <c r="W78" s="8">
        <v>0.04</v>
      </c>
    </row>
    <row r="79" spans="1:23" ht="18.75" x14ac:dyDescent="0.2">
      <c r="A79" s="35" t="s">
        <v>140</v>
      </c>
      <c r="B79" s="35"/>
      <c r="D79" s="8">
        <v>0</v>
      </c>
      <c r="F79" s="8">
        <v>0</v>
      </c>
      <c r="H79" s="8">
        <v>0</v>
      </c>
      <c r="J79" s="8">
        <v>0</v>
      </c>
      <c r="L79" s="8">
        <f t="shared" si="1"/>
        <v>0</v>
      </c>
      <c r="N79" s="8">
        <v>3008080439</v>
      </c>
      <c r="P79" s="35">
        <v>0</v>
      </c>
      <c r="Q79" s="35"/>
      <c r="S79" s="8">
        <v>5803995870</v>
      </c>
      <c r="U79" s="8">
        <v>8812076309</v>
      </c>
      <c r="W79" s="8">
        <v>0.41</v>
      </c>
    </row>
    <row r="80" spans="1:23" ht="18.75" x14ac:dyDescent="0.2">
      <c r="A80" s="35" t="s">
        <v>141</v>
      </c>
      <c r="B80" s="35"/>
      <c r="D80" s="8">
        <v>0</v>
      </c>
      <c r="F80" s="8">
        <v>0</v>
      </c>
      <c r="H80" s="8">
        <v>0</v>
      </c>
      <c r="J80" s="8">
        <v>0</v>
      </c>
      <c r="L80" s="8">
        <f t="shared" si="1"/>
        <v>0</v>
      </c>
      <c r="N80" s="8">
        <v>0</v>
      </c>
      <c r="P80" s="35">
        <v>0</v>
      </c>
      <c r="Q80" s="35"/>
      <c r="S80" s="8">
        <v>1775056657</v>
      </c>
      <c r="U80" s="8">
        <v>1775056657</v>
      </c>
      <c r="W80" s="8">
        <v>0.08</v>
      </c>
    </row>
    <row r="81" spans="1:23" ht="18.75" x14ac:dyDescent="0.2">
      <c r="A81" s="35" t="s">
        <v>142</v>
      </c>
      <c r="B81" s="35"/>
      <c r="D81" s="8">
        <v>0</v>
      </c>
      <c r="F81" s="8">
        <v>0</v>
      </c>
      <c r="H81" s="8">
        <v>0</v>
      </c>
      <c r="J81" s="8">
        <v>0</v>
      </c>
      <c r="L81" s="8">
        <f t="shared" si="1"/>
        <v>0</v>
      </c>
      <c r="N81" s="8">
        <v>3950000000</v>
      </c>
      <c r="P81" s="35">
        <v>0</v>
      </c>
      <c r="Q81" s="35"/>
      <c r="S81" s="8">
        <v>22686881422</v>
      </c>
      <c r="U81" s="8">
        <v>26636881422</v>
      </c>
      <c r="W81" s="8">
        <v>1.24</v>
      </c>
    </row>
    <row r="82" spans="1:23" ht="18.75" x14ac:dyDescent="0.2">
      <c r="A82" s="35" t="s">
        <v>143</v>
      </c>
      <c r="B82" s="35"/>
      <c r="D82" s="8">
        <v>0</v>
      </c>
      <c r="F82" s="8">
        <v>0</v>
      </c>
      <c r="H82" s="8">
        <v>0</v>
      </c>
      <c r="J82" s="8">
        <v>0</v>
      </c>
      <c r="L82" s="8">
        <f t="shared" si="1"/>
        <v>0</v>
      </c>
      <c r="N82" s="8">
        <v>0</v>
      </c>
      <c r="P82" s="35">
        <v>0</v>
      </c>
      <c r="Q82" s="35"/>
      <c r="S82" s="8">
        <v>500330100</v>
      </c>
      <c r="U82" s="8">
        <v>500330100</v>
      </c>
      <c r="W82" s="8">
        <v>0.02</v>
      </c>
    </row>
    <row r="83" spans="1:23" ht="18.75" x14ac:dyDescent="0.2">
      <c r="A83" s="35" t="s">
        <v>144</v>
      </c>
      <c r="B83" s="35"/>
      <c r="D83" s="8">
        <v>0</v>
      </c>
      <c r="F83" s="8">
        <v>0</v>
      </c>
      <c r="H83" s="8">
        <v>0</v>
      </c>
      <c r="J83" s="8">
        <v>0</v>
      </c>
      <c r="L83" s="8">
        <f t="shared" si="1"/>
        <v>0</v>
      </c>
      <c r="N83" s="8">
        <v>0</v>
      </c>
      <c r="P83" s="35">
        <v>0</v>
      </c>
      <c r="Q83" s="35"/>
      <c r="S83" s="8">
        <v>790573987</v>
      </c>
      <c r="U83" s="8">
        <v>790573987</v>
      </c>
      <c r="W83" s="8">
        <v>0.04</v>
      </c>
    </row>
    <row r="84" spans="1:23" ht="18.75" x14ac:dyDescent="0.2">
      <c r="A84" s="35" t="s">
        <v>33</v>
      </c>
      <c r="B84" s="35"/>
      <c r="D84" s="8">
        <v>0</v>
      </c>
      <c r="F84" s="8">
        <v>0</v>
      </c>
      <c r="H84" s="8">
        <v>0</v>
      </c>
      <c r="J84" s="8">
        <v>0</v>
      </c>
      <c r="L84" s="8">
        <f t="shared" si="1"/>
        <v>0</v>
      </c>
      <c r="N84" s="8">
        <v>215476782</v>
      </c>
      <c r="P84" s="35">
        <v>-379504352</v>
      </c>
      <c r="Q84" s="35"/>
      <c r="S84" s="8">
        <v>0</v>
      </c>
      <c r="U84" s="8">
        <v>-164027570</v>
      </c>
      <c r="W84" s="8">
        <v>-0.01</v>
      </c>
    </row>
    <row r="85" spans="1:23" ht="18.75" x14ac:dyDescent="0.2">
      <c r="A85" s="35" t="s">
        <v>53</v>
      </c>
      <c r="B85" s="35"/>
      <c r="D85" s="8">
        <v>0</v>
      </c>
      <c r="F85" s="8">
        <v>698007115</v>
      </c>
      <c r="H85" s="8">
        <v>0</v>
      </c>
      <c r="J85" s="8">
        <v>698007115</v>
      </c>
      <c r="L85" s="8">
        <f t="shared" si="1"/>
        <v>0.26718553577792942</v>
      </c>
      <c r="N85" s="8">
        <v>0</v>
      </c>
      <c r="P85" s="35">
        <v>698007115</v>
      </c>
      <c r="Q85" s="35"/>
      <c r="S85" s="8">
        <v>0</v>
      </c>
      <c r="U85" s="8">
        <v>698007115</v>
      </c>
      <c r="W85" s="8">
        <v>0.03</v>
      </c>
    </row>
    <row r="86" spans="1:23" ht="18.75" x14ac:dyDescent="0.2">
      <c r="A86" s="35" t="s">
        <v>50</v>
      </c>
      <c r="B86" s="35"/>
      <c r="D86" s="8">
        <v>0</v>
      </c>
      <c r="F86" s="8">
        <v>920912220</v>
      </c>
      <c r="H86" s="8">
        <v>0</v>
      </c>
      <c r="J86" s="8">
        <v>920912220</v>
      </c>
      <c r="L86" s="8">
        <f t="shared" si="1"/>
        <v>0.35250990945148508</v>
      </c>
      <c r="N86" s="8">
        <v>0</v>
      </c>
      <c r="P86" s="35">
        <v>920912220</v>
      </c>
      <c r="Q86" s="35"/>
      <c r="S86" s="8">
        <v>0</v>
      </c>
      <c r="U86" s="8">
        <v>920912220</v>
      </c>
      <c r="W86" s="8">
        <v>0.04</v>
      </c>
    </row>
    <row r="87" spans="1:23" ht="18.75" x14ac:dyDescent="0.2">
      <c r="A87" s="41" t="s">
        <v>51</v>
      </c>
      <c r="B87" s="41"/>
      <c r="D87" s="9">
        <v>0</v>
      </c>
      <c r="F87" s="9">
        <v>85077</v>
      </c>
      <c r="H87" s="9">
        <v>0</v>
      </c>
      <c r="J87" s="9">
        <v>85077</v>
      </c>
      <c r="L87" s="8">
        <f t="shared" si="1"/>
        <v>3.2566063208938632E-5</v>
      </c>
      <c r="N87" s="9">
        <v>0</v>
      </c>
      <c r="P87" s="35">
        <v>85077</v>
      </c>
      <c r="Q87" s="41"/>
      <c r="S87" s="9">
        <v>0</v>
      </c>
      <c r="U87" s="9">
        <v>85077</v>
      </c>
      <c r="W87" s="9">
        <v>0</v>
      </c>
    </row>
    <row r="88" spans="1:23" ht="21" x14ac:dyDescent="0.2">
      <c r="A88" s="34" t="s">
        <v>55</v>
      </c>
      <c r="B88" s="34"/>
      <c r="D88" s="12">
        <f>SUM(D9:D87)</f>
        <v>14131412783</v>
      </c>
      <c r="F88" s="12">
        <f>SUM(F9:F87)</f>
        <v>-165190879324</v>
      </c>
      <c r="H88" s="12">
        <f>SUM(H9:H87)</f>
        <v>412303816078</v>
      </c>
      <c r="J88" s="12">
        <f>SUM(J9:J87)</f>
        <v>261244349537</v>
      </c>
      <c r="L88" s="12">
        <f>SUM(L9:L87)</f>
        <v>99.999999999999986</v>
      </c>
      <c r="N88" s="12">
        <f>SUM(N9:N87)</f>
        <v>113755014671</v>
      </c>
      <c r="Q88" s="12">
        <f>SUM(P8:Q87)</f>
        <v>951570208692</v>
      </c>
      <c r="S88" s="12">
        <f>SUM(S9:S87)</f>
        <v>712856736504</v>
      </c>
      <c r="U88" s="12">
        <f>SUM(U9:U87)</f>
        <v>1778181959867</v>
      </c>
      <c r="W88" s="12">
        <v>82.72</v>
      </c>
    </row>
  </sheetData>
  <mergeCells count="169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69:B69"/>
    <mergeCell ref="P69:Q69"/>
    <mergeCell ref="A70:B70"/>
    <mergeCell ref="P70:Q70"/>
    <mergeCell ref="A71:B71"/>
    <mergeCell ref="P71:Q71"/>
    <mergeCell ref="A72:B72"/>
    <mergeCell ref="P72:Q72"/>
    <mergeCell ref="A73:B73"/>
    <mergeCell ref="P73:Q73"/>
    <mergeCell ref="A74:B74"/>
    <mergeCell ref="P74:Q74"/>
    <mergeCell ref="A75:B75"/>
    <mergeCell ref="P75:Q75"/>
    <mergeCell ref="A76:B76"/>
    <mergeCell ref="P76:Q76"/>
    <mergeCell ref="A77:B77"/>
    <mergeCell ref="P77:Q77"/>
    <mergeCell ref="A78:B78"/>
    <mergeCell ref="P78:Q78"/>
    <mergeCell ref="A79:B79"/>
    <mergeCell ref="P79:Q79"/>
    <mergeCell ref="A80:B80"/>
    <mergeCell ref="P80:Q80"/>
    <mergeCell ref="A81:B81"/>
    <mergeCell ref="P81:Q81"/>
    <mergeCell ref="A82:B82"/>
    <mergeCell ref="P82:Q82"/>
    <mergeCell ref="A83:B83"/>
    <mergeCell ref="P83:Q83"/>
    <mergeCell ref="A84:B84"/>
    <mergeCell ref="P84:Q84"/>
    <mergeCell ref="A85:B85"/>
    <mergeCell ref="P85:Q85"/>
    <mergeCell ref="A86:B86"/>
    <mergeCell ref="P86:Q86"/>
    <mergeCell ref="A87:B87"/>
    <mergeCell ref="P87:Q87"/>
    <mergeCell ref="A88:B88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1"/>
  <sheetViews>
    <sheetView rightToLeft="1" workbookViewId="0">
      <selection activeCell="D9" sqref="D9"/>
    </sheetView>
  </sheetViews>
  <sheetFormatPr defaultRowHeight="12.75" x14ac:dyDescent="0.2"/>
  <cols>
    <col min="1" max="1" width="6.42578125" style="2" bestFit="1" customWidth="1"/>
    <col min="2" max="2" width="30.140625" style="2" customWidth="1"/>
    <col min="3" max="3" width="1.28515625" style="2" customWidth="1"/>
    <col min="4" max="4" width="16.28515625" style="2" bestFit="1" customWidth="1"/>
    <col min="5" max="5" width="1.28515625" style="2" customWidth="1"/>
    <col min="6" max="6" width="15.42578125" style="2" bestFit="1" customWidth="1"/>
    <col min="7" max="7" width="1.28515625" style="2" customWidth="1"/>
    <col min="8" max="8" width="11.140625" style="2" bestFit="1" customWidth="1"/>
    <col min="9" max="9" width="1.28515625" style="2" customWidth="1"/>
    <col min="10" max="10" width="13.7109375" style="2" bestFit="1" customWidth="1"/>
    <col min="11" max="11" width="1.28515625" style="2" customWidth="1"/>
    <col min="12" max="12" width="17.28515625" style="2" bestFit="1" customWidth="1"/>
    <col min="13" max="13" width="1.28515625" style="2" customWidth="1"/>
    <col min="14" max="14" width="16.28515625" style="2" bestFit="1" customWidth="1"/>
    <col min="15" max="16" width="1.28515625" style="2" customWidth="1"/>
    <col min="17" max="17" width="13.7109375" style="2" bestFit="1" customWidth="1"/>
    <col min="18" max="18" width="1.28515625" style="2" customWidth="1"/>
    <col min="19" max="19" width="14.5703125" style="2" bestFit="1" customWidth="1"/>
    <col min="20" max="20" width="1.28515625" style="2" customWidth="1"/>
    <col min="21" max="21" width="14.5703125" style="2" bestFit="1" customWidth="1"/>
    <col min="22" max="22" width="1.28515625" style="2" customWidth="1"/>
    <col min="23" max="23" width="17.28515625" style="2" bestFit="1" customWidth="1"/>
    <col min="24" max="24" width="0.28515625" style="2" customWidth="1"/>
    <col min="25" max="16384" width="9.140625" style="2"/>
  </cols>
  <sheetData>
    <row r="1" spans="1:23" ht="25.5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</row>
    <row r="2" spans="1:23" ht="25.5" x14ac:dyDescent="0.2">
      <c r="A2" s="39" t="s">
        <v>77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</row>
    <row r="3" spans="1:23" ht="25.5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</row>
    <row r="5" spans="1:23" ht="24" x14ac:dyDescent="0.2">
      <c r="A5" s="3" t="s">
        <v>145</v>
      </c>
      <c r="B5" s="40" t="s">
        <v>146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</row>
    <row r="6" spans="1:23" ht="21" x14ac:dyDescent="0.2">
      <c r="D6" s="36" t="s">
        <v>96</v>
      </c>
      <c r="E6" s="36"/>
      <c r="F6" s="36"/>
      <c r="G6" s="36"/>
      <c r="H6" s="36"/>
      <c r="I6" s="36"/>
      <c r="J6" s="36"/>
      <c r="K6" s="36"/>
      <c r="L6" s="36"/>
      <c r="N6" s="36" t="s">
        <v>97</v>
      </c>
      <c r="O6" s="36"/>
      <c r="P6" s="36"/>
      <c r="Q6" s="36"/>
      <c r="R6" s="36"/>
      <c r="S6" s="36"/>
      <c r="T6" s="36"/>
      <c r="U6" s="36"/>
      <c r="V6" s="36"/>
      <c r="W6" s="36"/>
    </row>
    <row r="7" spans="1:23" ht="21" x14ac:dyDescent="0.2">
      <c r="D7" s="5"/>
      <c r="E7" s="5"/>
      <c r="F7" s="5"/>
      <c r="G7" s="5"/>
      <c r="H7" s="5"/>
      <c r="I7" s="5"/>
      <c r="J7" s="38" t="s">
        <v>55</v>
      </c>
      <c r="K7" s="38"/>
      <c r="L7" s="38"/>
      <c r="N7" s="5"/>
      <c r="O7" s="5"/>
      <c r="P7" s="5"/>
      <c r="Q7" s="5"/>
      <c r="R7" s="5"/>
      <c r="S7" s="5"/>
      <c r="T7" s="5"/>
      <c r="U7" s="38" t="s">
        <v>55</v>
      </c>
      <c r="V7" s="38"/>
      <c r="W7" s="38"/>
    </row>
    <row r="8" spans="1:23" ht="21" x14ac:dyDescent="0.2">
      <c r="A8" s="36" t="s">
        <v>63</v>
      </c>
      <c r="B8" s="36"/>
      <c r="D8" s="4" t="s">
        <v>147</v>
      </c>
      <c r="F8" s="4" t="s">
        <v>100</v>
      </c>
      <c r="H8" s="4" t="s">
        <v>101</v>
      </c>
      <c r="J8" s="6" t="s">
        <v>71</v>
      </c>
      <c r="K8" s="5"/>
      <c r="L8" s="6" t="s">
        <v>82</v>
      </c>
      <c r="N8" s="4" t="s">
        <v>147</v>
      </c>
      <c r="P8" s="36" t="s">
        <v>100</v>
      </c>
      <c r="Q8" s="36"/>
      <c r="S8" s="4" t="s">
        <v>101</v>
      </c>
      <c r="U8" s="6" t="s">
        <v>71</v>
      </c>
      <c r="V8" s="5"/>
      <c r="W8" s="6" t="s">
        <v>82</v>
      </c>
    </row>
    <row r="9" spans="1:23" ht="18.75" x14ac:dyDescent="0.2">
      <c r="A9" s="37" t="s">
        <v>148</v>
      </c>
      <c r="B9" s="37"/>
      <c r="D9" s="7">
        <v>0</v>
      </c>
      <c r="F9" s="7">
        <v>0</v>
      </c>
      <c r="H9" s="7">
        <v>0</v>
      </c>
      <c r="J9" s="7">
        <v>0</v>
      </c>
      <c r="L9" s="7">
        <v>0</v>
      </c>
      <c r="N9" s="7">
        <v>0</v>
      </c>
      <c r="P9" s="37">
        <v>0</v>
      </c>
      <c r="Q9" s="37"/>
      <c r="S9" s="7">
        <v>2031653143</v>
      </c>
      <c r="U9" s="7">
        <v>2031653143</v>
      </c>
      <c r="W9" s="7">
        <v>0.09</v>
      </c>
    </row>
    <row r="10" spans="1:23" ht="18.75" x14ac:dyDescent="0.2">
      <c r="A10" s="41" t="s">
        <v>66</v>
      </c>
      <c r="B10" s="41"/>
      <c r="D10" s="9">
        <v>0</v>
      </c>
      <c r="F10" s="9">
        <v>-144999999</v>
      </c>
      <c r="H10" s="9">
        <v>0</v>
      </c>
      <c r="J10" s="9">
        <v>-144999999</v>
      </c>
      <c r="L10" s="9">
        <v>-7.0000000000000007E-2</v>
      </c>
      <c r="N10" s="9">
        <v>0</v>
      </c>
      <c r="P10" s="35">
        <v>-144999999</v>
      </c>
      <c r="Q10" s="41"/>
      <c r="S10" s="9">
        <v>0</v>
      </c>
      <c r="U10" s="9">
        <v>-144999999</v>
      </c>
      <c r="W10" s="9">
        <v>-0.01</v>
      </c>
    </row>
    <row r="11" spans="1:23" ht="21" x14ac:dyDescent="0.2">
      <c r="A11" s="34" t="s">
        <v>55</v>
      </c>
      <c r="B11" s="34"/>
      <c r="D11" s="12">
        <v>0</v>
      </c>
      <c r="F11" s="12">
        <f>SUM(F9:F10)</f>
        <v>-144999999</v>
      </c>
      <c r="H11" s="12">
        <v>0</v>
      </c>
      <c r="J11" s="12">
        <f>SUM(J9:J10)</f>
        <v>-144999999</v>
      </c>
      <c r="L11" s="12">
        <v>-7.0000000000000007E-2</v>
      </c>
      <c r="N11" s="12">
        <v>0</v>
      </c>
      <c r="Q11" s="12">
        <f>SUM(N11:P11)</f>
        <v>0</v>
      </c>
      <c r="S11" s="12">
        <f>SUM(S9:S10)</f>
        <v>2031653143</v>
      </c>
      <c r="U11" s="12">
        <f>SUM(U9:U10)</f>
        <v>1886653144</v>
      </c>
      <c r="W11" s="12">
        <v>0.08</v>
      </c>
    </row>
  </sheetData>
  <mergeCells count="15">
    <mergeCell ref="A1:W1"/>
    <mergeCell ref="A2:W2"/>
    <mergeCell ref="A3:W3"/>
    <mergeCell ref="B5:W5"/>
    <mergeCell ref="D6:L6"/>
    <mergeCell ref="N6:W6"/>
    <mergeCell ref="A10:B10"/>
    <mergeCell ref="P10:Q10"/>
    <mergeCell ref="A11:B11"/>
    <mergeCell ref="J7:L7"/>
    <mergeCell ref="U7:W7"/>
    <mergeCell ref="A8:B8"/>
    <mergeCell ref="P8:Q8"/>
    <mergeCell ref="A9:B9"/>
    <mergeCell ref="P9:Q9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9"/>
  <sheetViews>
    <sheetView rightToLeft="1" workbookViewId="0">
      <selection activeCell="F19" sqref="F19"/>
    </sheetView>
  </sheetViews>
  <sheetFormatPr defaultRowHeight="12.75" x14ac:dyDescent="0.2"/>
  <cols>
    <col min="1" max="1" width="6.7109375" style="2" bestFit="1" customWidth="1"/>
    <col min="2" max="2" width="53.5703125" style="2" customWidth="1"/>
    <col min="3" max="3" width="1.28515625" style="2" customWidth="1"/>
    <col min="4" max="4" width="14.42578125" style="2" bestFit="1" customWidth="1"/>
    <col min="5" max="5" width="1.28515625" style="2" customWidth="1"/>
    <col min="6" max="6" width="15.42578125" style="2" bestFit="1" customWidth="1"/>
    <col min="7" max="7" width="1.28515625" style="2" customWidth="1"/>
    <col min="8" max="8" width="11.140625" style="2" bestFit="1" customWidth="1"/>
    <col min="9" max="9" width="1.28515625" style="2" customWidth="1"/>
    <col min="10" max="10" width="5" style="2" bestFit="1" customWidth="1"/>
    <col min="11" max="11" width="1.28515625" style="2" customWidth="1"/>
    <col min="12" max="12" width="16" style="2" bestFit="1" customWidth="1"/>
    <col min="13" max="13" width="1.28515625" style="2" customWidth="1"/>
    <col min="14" max="14" width="15.42578125" style="2" bestFit="1" customWidth="1"/>
    <col min="15" max="15" width="1.28515625" style="2" customWidth="1"/>
    <col min="16" max="16" width="14.7109375" style="2" bestFit="1" customWidth="1"/>
    <col min="17" max="17" width="1.28515625" style="2" customWidth="1"/>
    <col min="18" max="18" width="14.5703125" style="2" bestFit="1" customWidth="1"/>
    <col min="19" max="19" width="0.28515625" style="2" customWidth="1"/>
    <col min="20" max="16384" width="9.140625" style="2"/>
  </cols>
  <sheetData>
    <row r="1" spans="1:18" ht="25.5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25.5" x14ac:dyDescent="0.2">
      <c r="A2" s="39" t="s">
        <v>77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</row>
    <row r="3" spans="1:18" ht="25.5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</row>
    <row r="5" spans="1:18" ht="24" x14ac:dyDescent="0.2">
      <c r="A5" s="3" t="s">
        <v>149</v>
      </c>
      <c r="B5" s="40" t="s">
        <v>150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</row>
    <row r="6" spans="1:18" ht="21" x14ac:dyDescent="0.2">
      <c r="D6" s="36" t="s">
        <v>96</v>
      </c>
      <c r="E6" s="36"/>
      <c r="F6" s="36"/>
      <c r="G6" s="36"/>
      <c r="H6" s="36"/>
      <c r="I6" s="36"/>
      <c r="J6" s="36"/>
      <c r="L6" s="36" t="s">
        <v>97</v>
      </c>
      <c r="M6" s="36"/>
      <c r="N6" s="36"/>
      <c r="O6" s="36"/>
      <c r="P6" s="36"/>
      <c r="Q6" s="36"/>
      <c r="R6" s="36"/>
    </row>
    <row r="7" spans="1:18" x14ac:dyDescent="0.2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8" ht="21" x14ac:dyDescent="0.2">
      <c r="A8" s="36" t="s">
        <v>151</v>
      </c>
      <c r="B8" s="36"/>
      <c r="D8" s="4" t="s">
        <v>152</v>
      </c>
      <c r="F8" s="4" t="s">
        <v>100</v>
      </c>
      <c r="H8" s="4" t="s">
        <v>101</v>
      </c>
      <c r="J8" s="4" t="s">
        <v>55</v>
      </c>
      <c r="L8" s="4" t="s">
        <v>152</v>
      </c>
      <c r="N8" s="4" t="s">
        <v>100</v>
      </c>
      <c r="P8" s="4" t="s">
        <v>101</v>
      </c>
      <c r="R8" s="4" t="s">
        <v>55</v>
      </c>
    </row>
    <row r="9" spans="1:18" ht="18.75" x14ac:dyDescent="0.2">
      <c r="A9" s="43" t="s">
        <v>153</v>
      </c>
      <c r="B9" s="43"/>
      <c r="D9" s="15">
        <v>0</v>
      </c>
      <c r="F9" s="15">
        <v>0</v>
      </c>
      <c r="H9" s="15">
        <v>0</v>
      </c>
      <c r="J9" s="15">
        <v>0</v>
      </c>
      <c r="L9" s="15">
        <v>4433379265</v>
      </c>
      <c r="N9" s="15">
        <v>0</v>
      </c>
      <c r="P9" s="15">
        <v>3787002298</v>
      </c>
      <c r="R9" s="15">
        <v>8220381563</v>
      </c>
    </row>
    <row r="10" spans="1:18" ht="21" x14ac:dyDescent="0.2">
      <c r="A10" s="34" t="s">
        <v>55</v>
      </c>
      <c r="B10" s="34"/>
      <c r="D10" s="12">
        <v>0</v>
      </c>
      <c r="F10" s="12">
        <v>0</v>
      </c>
      <c r="H10" s="12">
        <v>0</v>
      </c>
      <c r="J10" s="12">
        <v>0</v>
      </c>
      <c r="L10" s="12">
        <f>SUM(L9)</f>
        <v>4433379265</v>
      </c>
      <c r="N10" s="12">
        <v>0</v>
      </c>
      <c r="P10" s="12">
        <f>SUM(P9)</f>
        <v>3787002298</v>
      </c>
      <c r="R10" s="12">
        <f>SUM(R9)</f>
        <v>8220381563</v>
      </c>
    </row>
    <row r="14" spans="1:18" x14ac:dyDescent="0.2">
      <c r="L14" s="25"/>
    </row>
    <row r="19" spans="6:6" ht="19.5" x14ac:dyDescent="0.5">
      <c r="F19" s="47"/>
    </row>
  </sheetData>
  <mergeCells count="9">
    <mergeCell ref="A8:B8"/>
    <mergeCell ref="A9:B9"/>
    <mergeCell ref="A10:B10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7"/>
  <sheetViews>
    <sheetView rightToLeft="1" workbookViewId="0">
      <selection activeCell="D17" sqref="D17"/>
    </sheetView>
  </sheetViews>
  <sheetFormatPr defaultRowHeight="12.75" x14ac:dyDescent="0.2"/>
  <cols>
    <col min="1" max="1" width="6.5703125" style="2" bestFit="1" customWidth="1"/>
    <col min="2" max="2" width="40.28515625" style="2" customWidth="1"/>
    <col min="3" max="3" width="1.28515625" style="2" customWidth="1"/>
    <col min="4" max="4" width="27.7109375" style="2" bestFit="1" customWidth="1"/>
    <col min="5" max="5" width="1.28515625" style="2" customWidth="1"/>
    <col min="6" max="6" width="24.5703125" style="2" bestFit="1" customWidth="1"/>
    <col min="7" max="7" width="1.28515625" style="2" customWidth="1"/>
    <col min="8" max="8" width="27.7109375" style="2" bestFit="1" customWidth="1"/>
    <col min="9" max="9" width="1.28515625" style="2" customWidth="1"/>
    <col min="10" max="10" width="24.5703125" style="2" bestFit="1" customWidth="1"/>
    <col min="11" max="11" width="0.28515625" style="2" customWidth="1"/>
    <col min="12" max="16384" width="9.140625" style="2"/>
  </cols>
  <sheetData>
    <row r="1" spans="1:10" ht="25.5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25.5" x14ac:dyDescent="0.2">
      <c r="A2" s="39" t="s">
        <v>77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25.5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</row>
    <row r="5" spans="1:10" ht="24" x14ac:dyDescent="0.2">
      <c r="A5" s="3" t="s">
        <v>155</v>
      </c>
      <c r="B5" s="40" t="s">
        <v>156</v>
      </c>
      <c r="C5" s="40"/>
      <c r="D5" s="40"/>
      <c r="E5" s="40"/>
      <c r="F5" s="40"/>
      <c r="G5" s="40"/>
      <c r="H5" s="40"/>
      <c r="I5" s="40"/>
      <c r="J5" s="40"/>
    </row>
    <row r="6" spans="1:10" ht="21" x14ac:dyDescent="0.2">
      <c r="D6" s="36" t="s">
        <v>96</v>
      </c>
      <c r="E6" s="36"/>
      <c r="F6" s="44"/>
      <c r="H6" s="36" t="s">
        <v>97</v>
      </c>
      <c r="I6" s="36"/>
      <c r="J6" s="36"/>
    </row>
    <row r="7" spans="1:10" ht="21" x14ac:dyDescent="0.2">
      <c r="A7" s="36" t="s">
        <v>157</v>
      </c>
      <c r="B7" s="36"/>
      <c r="D7" s="13" t="s">
        <v>158</v>
      </c>
      <c r="E7" s="5"/>
      <c r="F7" s="18" t="s">
        <v>159</v>
      </c>
      <c r="H7" s="13" t="s">
        <v>158</v>
      </c>
      <c r="I7" s="5"/>
      <c r="J7" s="13" t="s">
        <v>159</v>
      </c>
    </row>
    <row r="8" spans="1:10" ht="18.75" x14ac:dyDescent="0.2">
      <c r="A8" s="37" t="s">
        <v>222</v>
      </c>
      <c r="B8" s="37"/>
      <c r="D8" s="7">
        <v>0</v>
      </c>
      <c r="F8" s="17">
        <f>D8/D16*100</f>
        <v>0</v>
      </c>
      <c r="H8" s="7">
        <v>90741204423</v>
      </c>
      <c r="J8" s="19">
        <f>H8/H16*100</f>
        <v>30.553032032271243</v>
      </c>
    </row>
    <row r="9" spans="1:10" ht="18.75" x14ac:dyDescent="0.2">
      <c r="A9" s="35" t="s">
        <v>223</v>
      </c>
      <c r="B9" s="35"/>
      <c r="D9" s="8">
        <v>0</v>
      </c>
      <c r="F9" s="17">
        <f>D9/D16*100</f>
        <v>0</v>
      </c>
      <c r="H9" s="8">
        <v>185875643802</v>
      </c>
      <c r="J9" s="20">
        <f>H9/H16*100</f>
        <v>62.585288956800355</v>
      </c>
    </row>
    <row r="10" spans="1:10" ht="18.75" x14ac:dyDescent="0.2">
      <c r="A10" s="35" t="s">
        <v>224</v>
      </c>
      <c r="B10" s="35"/>
      <c r="D10" s="8">
        <v>0</v>
      </c>
      <c r="F10" s="17">
        <f>D10/D16*100</f>
        <v>0</v>
      </c>
      <c r="H10" s="8">
        <v>2893150681</v>
      </c>
      <c r="J10" s="20">
        <f>H10/H16*100</f>
        <v>0.97413877182762154</v>
      </c>
    </row>
    <row r="11" spans="1:10" ht="18.75" x14ac:dyDescent="0.2">
      <c r="A11" s="35" t="s">
        <v>223</v>
      </c>
      <c r="B11" s="35"/>
      <c r="D11" s="8">
        <v>0</v>
      </c>
      <c r="F11" s="17">
        <f>D11/D16*100</f>
        <v>0</v>
      </c>
      <c r="H11" s="8">
        <v>1901917805</v>
      </c>
      <c r="J11" s="20">
        <f>H11/H16*100</f>
        <v>0.64038554467526043</v>
      </c>
    </row>
    <row r="12" spans="1:10" ht="18.75" x14ac:dyDescent="0.2">
      <c r="A12" s="35" t="s">
        <v>223</v>
      </c>
      <c r="B12" s="35"/>
      <c r="D12" s="8">
        <v>0</v>
      </c>
      <c r="F12" s="17">
        <f>D12/D16*100</f>
        <v>0</v>
      </c>
      <c r="H12" s="8">
        <v>8607123285</v>
      </c>
      <c r="J12" s="20">
        <f>H12/H16*100</f>
        <v>2.8980628492259379</v>
      </c>
    </row>
    <row r="13" spans="1:10" ht="18.75" x14ac:dyDescent="0.2">
      <c r="A13" s="35" t="s">
        <v>225</v>
      </c>
      <c r="B13" s="35"/>
      <c r="D13" s="8">
        <v>15282104</v>
      </c>
      <c r="F13" s="17">
        <f>D13/D16*100</f>
        <v>0.61566215228099963</v>
      </c>
      <c r="H13" s="8">
        <v>19531559</v>
      </c>
      <c r="J13" s="20">
        <f>H13/H16*100</f>
        <v>6.576376758075507E-3</v>
      </c>
    </row>
    <row r="14" spans="1:10" ht="18.75" x14ac:dyDescent="0.2">
      <c r="A14" s="35" t="s">
        <v>223</v>
      </c>
      <c r="B14" s="35"/>
      <c r="D14" s="8">
        <v>0</v>
      </c>
      <c r="F14" s="17">
        <f>D14/D16*100</f>
        <v>0</v>
      </c>
      <c r="H14" s="8">
        <v>3671232863</v>
      </c>
      <c r="J14" s="20">
        <f>H14/H16*100</f>
        <v>1.2361230597985651</v>
      </c>
    </row>
    <row r="15" spans="1:10" ht="18.75" x14ac:dyDescent="0.2">
      <c r="A15" s="41" t="s">
        <v>218</v>
      </c>
      <c r="B15" s="41"/>
      <c r="D15" s="9">
        <v>2466940320</v>
      </c>
      <c r="F15" s="17">
        <f>D15/D16*100</f>
        <v>99.384337847718996</v>
      </c>
      <c r="H15" s="9">
        <v>3285938352</v>
      </c>
      <c r="J15" s="20">
        <f>H15/H16*100</f>
        <v>1.1063924086429422</v>
      </c>
    </row>
    <row r="16" spans="1:10" ht="21.75" thickBot="1" x14ac:dyDescent="0.25">
      <c r="A16" s="34" t="s">
        <v>55</v>
      </c>
      <c r="B16" s="34"/>
      <c r="D16" s="12">
        <f>SUM(D8:D15)</f>
        <v>2482222424</v>
      </c>
      <c r="F16" s="22">
        <f>SUM(F8:F15)</f>
        <v>100</v>
      </c>
      <c r="H16" s="12">
        <f>SUM(H8:H15)</f>
        <v>296995742770</v>
      </c>
      <c r="J16" s="21">
        <f>SUM(J8:J15)</f>
        <v>100</v>
      </c>
    </row>
    <row r="17" ht="13.5" thickTop="1" x14ac:dyDescent="0.2"/>
  </sheetData>
  <mergeCells count="16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activeCell="F11" sqref="F11"/>
    </sheetView>
  </sheetViews>
  <sheetFormatPr defaultRowHeight="12.75" x14ac:dyDescent="0.2"/>
  <cols>
    <col min="1" max="1" width="6.5703125" style="2" bestFit="1" customWidth="1"/>
    <col min="2" max="2" width="41.5703125" style="2" customWidth="1"/>
    <col min="3" max="3" width="1.28515625" style="2" customWidth="1"/>
    <col min="4" max="4" width="14.7109375" style="2" bestFit="1" customWidth="1"/>
    <col min="5" max="5" width="1.28515625" style="2" customWidth="1"/>
    <col min="6" max="6" width="14.28515625" style="2" bestFit="1" customWidth="1"/>
    <col min="7" max="7" width="0.28515625" style="2" customWidth="1"/>
    <col min="8" max="16384" width="9.140625" style="2"/>
  </cols>
  <sheetData>
    <row r="1" spans="1:6" ht="25.5" x14ac:dyDescent="0.2">
      <c r="A1" s="39" t="s">
        <v>0</v>
      </c>
      <c r="B1" s="39"/>
      <c r="C1" s="39"/>
      <c r="D1" s="39"/>
      <c r="E1" s="39"/>
      <c r="F1" s="39"/>
    </row>
    <row r="2" spans="1:6" ht="25.5" x14ac:dyDescent="0.2">
      <c r="A2" s="39" t="s">
        <v>77</v>
      </c>
      <c r="B2" s="39"/>
      <c r="C2" s="39"/>
      <c r="D2" s="39"/>
      <c r="E2" s="39"/>
      <c r="F2" s="39"/>
    </row>
    <row r="3" spans="1:6" ht="25.5" x14ac:dyDescent="0.2">
      <c r="A3" s="39" t="s">
        <v>2</v>
      </c>
      <c r="B3" s="39"/>
      <c r="C3" s="39"/>
      <c r="D3" s="39"/>
      <c r="E3" s="39"/>
      <c r="F3" s="39"/>
    </row>
    <row r="5" spans="1:6" ht="24" x14ac:dyDescent="0.2">
      <c r="A5" s="3" t="s">
        <v>160</v>
      </c>
      <c r="B5" s="40" t="s">
        <v>92</v>
      </c>
      <c r="C5" s="40"/>
      <c r="D5" s="40"/>
      <c r="E5" s="40"/>
      <c r="F5" s="40"/>
    </row>
    <row r="6" spans="1:6" ht="21" x14ac:dyDescent="0.2">
      <c r="D6" s="4" t="s">
        <v>96</v>
      </c>
      <c r="F6" s="4" t="s">
        <v>9</v>
      </c>
    </row>
    <row r="7" spans="1:6" ht="21" x14ac:dyDescent="0.2">
      <c r="A7" s="36" t="s">
        <v>92</v>
      </c>
      <c r="B7" s="36"/>
      <c r="D7" s="6" t="s">
        <v>71</v>
      </c>
      <c r="F7" s="6" t="s">
        <v>71</v>
      </c>
    </row>
    <row r="8" spans="1:6" ht="18.75" x14ac:dyDescent="0.2">
      <c r="A8" s="37" t="s">
        <v>92</v>
      </c>
      <c r="B8" s="37"/>
      <c r="D8" s="7">
        <v>0</v>
      </c>
      <c r="F8" s="7">
        <v>0</v>
      </c>
    </row>
    <row r="9" spans="1:6" ht="18.75" x14ac:dyDescent="0.2">
      <c r="A9" s="35" t="s">
        <v>161</v>
      </c>
      <c r="B9" s="35"/>
      <c r="D9" s="8">
        <v>0</v>
      </c>
      <c r="F9" s="8">
        <v>0</v>
      </c>
    </row>
    <row r="10" spans="1:6" ht="18.75" x14ac:dyDescent="0.2">
      <c r="A10" s="41" t="s">
        <v>162</v>
      </c>
      <c r="B10" s="41"/>
      <c r="D10" s="9">
        <v>1219457032</v>
      </c>
      <c r="F10" s="9">
        <v>6099650476</v>
      </c>
    </row>
    <row r="11" spans="1:6" ht="21" x14ac:dyDescent="0.2">
      <c r="A11" s="34" t="s">
        <v>55</v>
      </c>
      <c r="B11" s="34"/>
      <c r="D11" s="12">
        <f>SUM(D8:D10)</f>
        <v>1219457032</v>
      </c>
      <c r="F11" s="12">
        <f>SUM(F8:F10)</f>
        <v>6099650476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37"/>
  <sheetViews>
    <sheetView rightToLeft="1" workbookViewId="0">
      <pane ySplit="7" topLeftCell="A26" activePane="bottomLeft" state="frozen"/>
      <selection pane="bottomLeft" activeCell="I36" sqref="I36"/>
    </sheetView>
  </sheetViews>
  <sheetFormatPr defaultRowHeight="12.75" x14ac:dyDescent="0.2"/>
  <cols>
    <col min="1" max="1" width="22.85546875" style="2" bestFit="1" customWidth="1"/>
    <col min="2" max="2" width="1.28515625" style="2" customWidth="1"/>
    <col min="3" max="3" width="16.85546875" style="2" customWidth="1"/>
    <col min="4" max="4" width="1.28515625" style="2" customWidth="1"/>
    <col min="5" max="5" width="28.140625" style="2" bestFit="1" customWidth="1"/>
    <col min="6" max="6" width="1.28515625" style="2" customWidth="1"/>
    <col min="7" max="7" width="18.85546875" style="2" bestFit="1" customWidth="1"/>
    <col min="8" max="8" width="1.28515625" style="2" customWidth="1"/>
    <col min="9" max="9" width="19" style="2" bestFit="1" customWidth="1"/>
    <col min="10" max="10" width="1.28515625" style="2" customWidth="1"/>
    <col min="11" max="11" width="14.5703125" style="2" bestFit="1" customWidth="1"/>
    <col min="12" max="12" width="1.28515625" style="2" customWidth="1"/>
    <col min="13" max="13" width="20" style="2" bestFit="1" customWidth="1"/>
    <col min="14" max="14" width="1.28515625" style="2" customWidth="1"/>
    <col min="15" max="15" width="19" style="2" bestFit="1" customWidth="1"/>
    <col min="16" max="16" width="1.28515625" style="2" customWidth="1"/>
    <col min="17" max="17" width="15.85546875" style="2" bestFit="1" customWidth="1"/>
    <col min="18" max="18" width="1.28515625" style="2" customWidth="1"/>
    <col min="19" max="19" width="20" style="2" bestFit="1" customWidth="1"/>
    <col min="20" max="20" width="0.28515625" style="2" customWidth="1"/>
    <col min="21" max="16384" width="9.140625" style="2"/>
  </cols>
  <sheetData>
    <row r="1" spans="1:19" ht="25.5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</row>
    <row r="2" spans="1:19" ht="25.5" x14ac:dyDescent="0.2">
      <c r="A2" s="39" t="s">
        <v>77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ht="25.5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</row>
    <row r="5" spans="1:19" ht="24" x14ac:dyDescent="0.2">
      <c r="A5" s="40" t="s">
        <v>99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</row>
    <row r="6" spans="1:19" ht="21" x14ac:dyDescent="0.2">
      <c r="A6" s="36" t="s">
        <v>56</v>
      </c>
      <c r="C6" s="36" t="s">
        <v>163</v>
      </c>
      <c r="D6" s="36"/>
      <c r="E6" s="36"/>
      <c r="F6" s="36"/>
      <c r="G6" s="36"/>
      <c r="I6" s="36" t="s">
        <v>96</v>
      </c>
      <c r="J6" s="36"/>
      <c r="K6" s="36"/>
      <c r="L6" s="36"/>
      <c r="M6" s="36"/>
      <c r="O6" s="36" t="s">
        <v>97</v>
      </c>
      <c r="P6" s="36"/>
      <c r="Q6" s="36"/>
      <c r="R6" s="36"/>
      <c r="S6" s="36"/>
    </row>
    <row r="7" spans="1:19" ht="21" x14ac:dyDescent="0.2">
      <c r="A7" s="36"/>
      <c r="C7" s="13" t="s">
        <v>164</v>
      </c>
      <c r="D7" s="5"/>
      <c r="E7" s="13" t="s">
        <v>165</v>
      </c>
      <c r="F7" s="5"/>
      <c r="G7" s="13" t="s">
        <v>166</v>
      </c>
      <c r="I7" s="13" t="s">
        <v>167</v>
      </c>
      <c r="J7" s="5"/>
      <c r="K7" s="13" t="s">
        <v>168</v>
      </c>
      <c r="L7" s="5"/>
      <c r="M7" s="13" t="s">
        <v>169</v>
      </c>
      <c r="O7" s="13" t="s">
        <v>167</v>
      </c>
      <c r="P7" s="5"/>
      <c r="Q7" s="13" t="s">
        <v>168</v>
      </c>
      <c r="R7" s="5"/>
      <c r="S7" s="13" t="s">
        <v>169</v>
      </c>
    </row>
    <row r="8" spans="1:19" ht="18.75" x14ac:dyDescent="0.2">
      <c r="A8" s="7" t="s">
        <v>47</v>
      </c>
      <c r="C8" s="7" t="s">
        <v>170</v>
      </c>
      <c r="E8" s="7">
        <v>5001383</v>
      </c>
      <c r="G8" s="7">
        <v>550</v>
      </c>
      <c r="I8" s="7">
        <v>0</v>
      </c>
      <c r="K8" s="7">
        <v>0</v>
      </c>
      <c r="M8" s="7">
        <v>0</v>
      </c>
      <c r="O8" s="7">
        <v>2750760650</v>
      </c>
      <c r="Q8" s="7">
        <v>288399798</v>
      </c>
      <c r="S8" s="7">
        <v>2462360852</v>
      </c>
    </row>
    <row r="9" spans="1:19" ht="18.75" x14ac:dyDescent="0.2">
      <c r="A9" s="8" t="s">
        <v>23</v>
      </c>
      <c r="C9" s="8" t="s">
        <v>171</v>
      </c>
      <c r="E9" s="8">
        <v>7781032</v>
      </c>
      <c r="G9" s="8">
        <v>80</v>
      </c>
      <c r="I9" s="8">
        <v>0</v>
      </c>
      <c r="K9" s="8">
        <v>0</v>
      </c>
      <c r="M9" s="8">
        <v>0</v>
      </c>
      <c r="O9" s="8">
        <v>622482560</v>
      </c>
      <c r="Q9" s="8">
        <v>62171501</v>
      </c>
      <c r="S9" s="8">
        <v>560311059</v>
      </c>
    </row>
    <row r="10" spans="1:19" ht="18.75" x14ac:dyDescent="0.2">
      <c r="A10" s="8" t="s">
        <v>40</v>
      </c>
      <c r="C10" s="8" t="s">
        <v>172</v>
      </c>
      <c r="E10" s="8">
        <v>16340000</v>
      </c>
      <c r="G10" s="8">
        <v>1000</v>
      </c>
      <c r="I10" s="8">
        <v>16340000000</v>
      </c>
      <c r="K10" s="8">
        <v>2306823529</v>
      </c>
      <c r="M10" s="8">
        <v>14033176471</v>
      </c>
      <c r="O10" s="8">
        <v>16340000000</v>
      </c>
      <c r="Q10" s="8">
        <v>2306823529</v>
      </c>
      <c r="S10" s="8">
        <v>14033176471</v>
      </c>
    </row>
    <row r="11" spans="1:19" ht="18.75" x14ac:dyDescent="0.2">
      <c r="A11" s="8" t="s">
        <v>128</v>
      </c>
      <c r="C11" s="8" t="s">
        <v>170</v>
      </c>
      <c r="E11" s="8">
        <v>3505883</v>
      </c>
      <c r="G11" s="8">
        <v>264</v>
      </c>
      <c r="I11" s="8">
        <v>0</v>
      </c>
      <c r="K11" s="8">
        <v>0</v>
      </c>
      <c r="M11" s="8">
        <v>0</v>
      </c>
      <c r="O11" s="8">
        <v>925553112</v>
      </c>
      <c r="Q11" s="8">
        <v>0</v>
      </c>
      <c r="S11" s="8">
        <v>925553112</v>
      </c>
    </row>
    <row r="12" spans="1:19" ht="18.75" x14ac:dyDescent="0.2">
      <c r="A12" s="8" t="s">
        <v>35</v>
      </c>
      <c r="C12" s="8" t="s">
        <v>7</v>
      </c>
      <c r="E12" s="8">
        <v>5300000</v>
      </c>
      <c r="G12" s="8">
        <v>90</v>
      </c>
      <c r="I12" s="8">
        <v>0</v>
      </c>
      <c r="K12" s="8">
        <v>0</v>
      </c>
      <c r="M12" s="8">
        <v>0</v>
      </c>
      <c r="O12" s="8">
        <v>477000000</v>
      </c>
      <c r="Q12" s="8">
        <v>60480861</v>
      </c>
      <c r="S12" s="8">
        <v>416519139</v>
      </c>
    </row>
    <row r="13" spans="1:19" ht="18.75" x14ac:dyDescent="0.2">
      <c r="A13" s="8" t="s">
        <v>48</v>
      </c>
      <c r="C13" s="8" t="s">
        <v>173</v>
      </c>
      <c r="E13" s="8">
        <v>12000000</v>
      </c>
      <c r="G13" s="8">
        <v>85</v>
      </c>
      <c r="I13" s="8">
        <v>0</v>
      </c>
      <c r="K13" s="8">
        <v>0</v>
      </c>
      <c r="M13" s="8">
        <v>0</v>
      </c>
      <c r="O13" s="8">
        <v>1020000000</v>
      </c>
      <c r="Q13" s="8">
        <v>0</v>
      </c>
      <c r="S13" s="8">
        <v>1020000000</v>
      </c>
    </row>
    <row r="14" spans="1:19" ht="18.75" x14ac:dyDescent="0.2">
      <c r="A14" s="8" t="s">
        <v>20</v>
      </c>
      <c r="C14" s="8" t="s">
        <v>174</v>
      </c>
      <c r="E14" s="8">
        <v>35000000</v>
      </c>
      <c r="G14" s="8">
        <v>210</v>
      </c>
      <c r="I14" s="8">
        <v>0</v>
      </c>
      <c r="K14" s="8">
        <v>0</v>
      </c>
      <c r="M14" s="8">
        <v>0</v>
      </c>
      <c r="O14" s="8">
        <v>7350000000</v>
      </c>
      <c r="Q14" s="8">
        <v>774632353</v>
      </c>
      <c r="S14" s="8">
        <v>6575367647</v>
      </c>
    </row>
    <row r="15" spans="1:19" ht="18.75" x14ac:dyDescent="0.2">
      <c r="A15" s="8" t="s">
        <v>28</v>
      </c>
      <c r="C15" s="8" t="s">
        <v>175</v>
      </c>
      <c r="E15" s="8">
        <v>70000000</v>
      </c>
      <c r="G15" s="8">
        <v>120</v>
      </c>
      <c r="I15" s="8">
        <v>0</v>
      </c>
      <c r="K15" s="8">
        <v>0</v>
      </c>
      <c r="M15" s="8">
        <v>0</v>
      </c>
      <c r="O15" s="8">
        <v>8400000000</v>
      </c>
      <c r="Q15" s="8">
        <v>876073620</v>
      </c>
      <c r="S15" s="8">
        <v>7523926380</v>
      </c>
    </row>
    <row r="16" spans="1:19" ht="18.75" x14ac:dyDescent="0.2">
      <c r="A16" s="8" t="s">
        <v>129</v>
      </c>
      <c r="C16" s="8" t="s">
        <v>176</v>
      </c>
      <c r="E16" s="8">
        <v>1728711</v>
      </c>
      <c r="G16" s="8">
        <v>146</v>
      </c>
      <c r="I16" s="8">
        <v>0</v>
      </c>
      <c r="K16" s="8">
        <v>0</v>
      </c>
      <c r="M16" s="8">
        <v>0</v>
      </c>
      <c r="O16" s="8">
        <v>252391806</v>
      </c>
      <c r="Q16" s="8">
        <v>5081714</v>
      </c>
      <c r="S16" s="8">
        <v>247310092</v>
      </c>
    </row>
    <row r="17" spans="1:19" ht="18.75" x14ac:dyDescent="0.2">
      <c r="A17" s="8" t="s">
        <v>142</v>
      </c>
      <c r="C17" s="8" t="s">
        <v>177</v>
      </c>
      <c r="E17" s="8">
        <v>5000000</v>
      </c>
      <c r="G17" s="8">
        <v>790</v>
      </c>
      <c r="I17" s="8">
        <v>0</v>
      </c>
      <c r="K17" s="8">
        <v>0</v>
      </c>
      <c r="M17" s="8">
        <v>0</v>
      </c>
      <c r="O17" s="8">
        <v>3950000000</v>
      </c>
      <c r="Q17" s="8">
        <v>0</v>
      </c>
      <c r="S17" s="8">
        <v>3950000000</v>
      </c>
    </row>
    <row r="18" spans="1:19" ht="18.75" x14ac:dyDescent="0.2">
      <c r="A18" s="8" t="s">
        <v>140</v>
      </c>
      <c r="C18" s="8" t="s">
        <v>178</v>
      </c>
      <c r="E18" s="8">
        <v>21000000</v>
      </c>
      <c r="G18" s="8">
        <v>161</v>
      </c>
      <c r="I18" s="8">
        <v>0</v>
      </c>
      <c r="K18" s="8">
        <v>0</v>
      </c>
      <c r="M18" s="8">
        <v>0</v>
      </c>
      <c r="O18" s="8">
        <v>3381000000</v>
      </c>
      <c r="Q18" s="8">
        <v>372919561</v>
      </c>
      <c r="S18" s="8">
        <v>3008080439</v>
      </c>
    </row>
    <row r="19" spans="1:19" ht="18.75" x14ac:dyDescent="0.2">
      <c r="A19" s="8" t="s">
        <v>44</v>
      </c>
      <c r="C19" s="8" t="s">
        <v>179</v>
      </c>
      <c r="E19" s="8">
        <v>200000</v>
      </c>
      <c r="G19" s="8">
        <v>2620</v>
      </c>
      <c r="I19" s="8">
        <v>0</v>
      </c>
      <c r="K19" s="8">
        <v>0</v>
      </c>
      <c r="M19" s="8">
        <v>0</v>
      </c>
      <c r="O19" s="8">
        <v>524000000</v>
      </c>
      <c r="Q19" s="8">
        <v>7081081</v>
      </c>
      <c r="S19" s="8">
        <v>516918919</v>
      </c>
    </row>
    <row r="20" spans="1:19" ht="18.75" x14ac:dyDescent="0.2">
      <c r="A20" s="8" t="s">
        <v>123</v>
      </c>
      <c r="C20" s="8" t="s">
        <v>180</v>
      </c>
      <c r="E20" s="8">
        <v>100000</v>
      </c>
      <c r="G20" s="8">
        <v>9700</v>
      </c>
      <c r="I20" s="8">
        <v>0</v>
      </c>
      <c r="K20" s="8">
        <v>0</v>
      </c>
      <c r="M20" s="8">
        <v>0</v>
      </c>
      <c r="O20" s="8">
        <v>970000000</v>
      </c>
      <c r="Q20" s="8">
        <v>0</v>
      </c>
      <c r="S20" s="8">
        <v>970000000</v>
      </c>
    </row>
    <row r="21" spans="1:19" ht="18.75" x14ac:dyDescent="0.2">
      <c r="A21" s="8" t="s">
        <v>136</v>
      </c>
      <c r="C21" s="8" t="s">
        <v>181</v>
      </c>
      <c r="E21" s="8">
        <v>4800000</v>
      </c>
      <c r="G21" s="8">
        <v>93</v>
      </c>
      <c r="I21" s="8">
        <v>0</v>
      </c>
      <c r="K21" s="8">
        <v>0</v>
      </c>
      <c r="M21" s="8">
        <v>0</v>
      </c>
      <c r="O21" s="8">
        <v>446400000</v>
      </c>
      <c r="Q21" s="8">
        <v>0</v>
      </c>
      <c r="S21" s="8">
        <v>446400000</v>
      </c>
    </row>
    <row r="22" spans="1:19" ht="18.75" x14ac:dyDescent="0.2">
      <c r="A22" s="8" t="s">
        <v>31</v>
      </c>
      <c r="C22" s="8" t="s">
        <v>178</v>
      </c>
      <c r="E22" s="8">
        <v>18700000</v>
      </c>
      <c r="G22" s="8">
        <v>398</v>
      </c>
      <c r="I22" s="8">
        <v>0</v>
      </c>
      <c r="K22" s="8">
        <v>0</v>
      </c>
      <c r="M22" s="8">
        <v>0</v>
      </c>
      <c r="O22" s="8">
        <v>7442600000</v>
      </c>
      <c r="Q22" s="8">
        <v>820908349</v>
      </c>
      <c r="S22" s="8">
        <v>6621691651</v>
      </c>
    </row>
    <row r="23" spans="1:19" ht="18.75" x14ac:dyDescent="0.2">
      <c r="A23" s="8" t="s">
        <v>122</v>
      </c>
      <c r="C23" s="8" t="s">
        <v>182</v>
      </c>
      <c r="E23" s="8">
        <v>21500000</v>
      </c>
      <c r="G23" s="8">
        <v>190</v>
      </c>
      <c r="I23" s="8">
        <v>0</v>
      </c>
      <c r="K23" s="8">
        <v>0</v>
      </c>
      <c r="M23" s="8">
        <v>0</v>
      </c>
      <c r="O23" s="8">
        <v>4085000000</v>
      </c>
      <c r="Q23" s="8">
        <v>437232416</v>
      </c>
      <c r="S23" s="8">
        <v>3647767584</v>
      </c>
    </row>
    <row r="24" spans="1:19" ht="18.75" x14ac:dyDescent="0.2">
      <c r="A24" s="8" t="s">
        <v>125</v>
      </c>
      <c r="C24" s="8" t="s">
        <v>175</v>
      </c>
      <c r="E24" s="8">
        <v>1600000</v>
      </c>
      <c r="G24" s="8">
        <v>50</v>
      </c>
      <c r="I24" s="8">
        <v>0</v>
      </c>
      <c r="K24" s="8">
        <v>0</v>
      </c>
      <c r="M24" s="8">
        <v>0</v>
      </c>
      <c r="O24" s="8">
        <v>80000000</v>
      </c>
      <c r="Q24" s="8">
        <v>8343558</v>
      </c>
      <c r="S24" s="8">
        <v>71656442</v>
      </c>
    </row>
    <row r="25" spans="1:19" ht="18.75" x14ac:dyDescent="0.2">
      <c r="A25" s="8" t="s">
        <v>49</v>
      </c>
      <c r="C25" s="8" t="s">
        <v>178</v>
      </c>
      <c r="E25" s="8">
        <v>2600000</v>
      </c>
      <c r="G25" s="8">
        <v>310</v>
      </c>
      <c r="I25" s="8">
        <v>0</v>
      </c>
      <c r="K25" s="8">
        <v>0</v>
      </c>
      <c r="M25" s="8">
        <v>0</v>
      </c>
      <c r="O25" s="8">
        <v>806000000</v>
      </c>
      <c r="Q25" s="8">
        <v>88900670</v>
      </c>
      <c r="S25" s="8">
        <v>717099330</v>
      </c>
    </row>
    <row r="26" spans="1:19" ht="18.75" x14ac:dyDescent="0.2">
      <c r="A26" s="8" t="s">
        <v>27</v>
      </c>
      <c r="C26" s="8" t="s">
        <v>183</v>
      </c>
      <c r="E26" s="8">
        <v>99800000</v>
      </c>
      <c r="G26" s="8">
        <v>100</v>
      </c>
      <c r="I26" s="8">
        <v>0</v>
      </c>
      <c r="K26" s="8">
        <v>0</v>
      </c>
      <c r="M26" s="8">
        <v>0</v>
      </c>
      <c r="O26" s="8">
        <v>9980000000</v>
      </c>
      <c r="Q26" s="8">
        <v>1089945088</v>
      </c>
      <c r="S26" s="8">
        <v>8890054912</v>
      </c>
    </row>
    <row r="27" spans="1:19" ht="18.75" x14ac:dyDescent="0.2">
      <c r="A27" s="8" t="s">
        <v>32</v>
      </c>
      <c r="C27" s="8" t="s">
        <v>178</v>
      </c>
      <c r="E27" s="8">
        <v>3650000</v>
      </c>
      <c r="G27" s="8">
        <v>1500</v>
      </c>
      <c r="I27" s="8">
        <v>0</v>
      </c>
      <c r="K27" s="8">
        <v>0</v>
      </c>
      <c r="M27" s="8">
        <v>0</v>
      </c>
      <c r="O27" s="8">
        <v>5475000000</v>
      </c>
      <c r="Q27" s="8">
        <v>603884826</v>
      </c>
      <c r="S27" s="8">
        <v>4871115174</v>
      </c>
    </row>
    <row r="28" spans="1:19" ht="18.75" x14ac:dyDescent="0.2">
      <c r="A28" s="8" t="s">
        <v>21</v>
      </c>
      <c r="C28" s="8" t="s">
        <v>184</v>
      </c>
      <c r="E28" s="8">
        <v>5391795</v>
      </c>
      <c r="G28" s="8">
        <v>1550</v>
      </c>
      <c r="I28" s="8">
        <v>0</v>
      </c>
      <c r="K28" s="8">
        <v>0</v>
      </c>
      <c r="M28" s="8">
        <v>0</v>
      </c>
      <c r="O28" s="8">
        <v>8357282250</v>
      </c>
      <c r="Q28" s="8">
        <v>112936247</v>
      </c>
      <c r="S28" s="8">
        <v>8244346003</v>
      </c>
    </row>
    <row r="29" spans="1:19" ht="18.75" x14ac:dyDescent="0.2">
      <c r="A29" s="8" t="s">
        <v>25</v>
      </c>
      <c r="C29" s="8" t="s">
        <v>178</v>
      </c>
      <c r="E29" s="8">
        <v>210000</v>
      </c>
      <c r="G29" s="8">
        <v>5000</v>
      </c>
      <c r="I29" s="8">
        <v>0</v>
      </c>
      <c r="K29" s="8">
        <v>0</v>
      </c>
      <c r="M29" s="8">
        <v>0</v>
      </c>
      <c r="O29" s="8">
        <v>1050000000</v>
      </c>
      <c r="Q29" s="8">
        <v>0</v>
      </c>
      <c r="S29" s="8">
        <v>1050000000</v>
      </c>
    </row>
    <row r="30" spans="1:19" ht="18.75" x14ac:dyDescent="0.2">
      <c r="A30" s="8" t="s">
        <v>43</v>
      </c>
      <c r="C30" s="8" t="s">
        <v>185</v>
      </c>
      <c r="E30" s="8">
        <v>25542000</v>
      </c>
      <c r="G30" s="8">
        <v>1454</v>
      </c>
      <c r="I30" s="8">
        <v>0</v>
      </c>
      <c r="K30" s="8">
        <v>0</v>
      </c>
      <c r="M30" s="8">
        <v>0</v>
      </c>
      <c r="O30" s="8">
        <v>37138068000</v>
      </c>
      <c r="Q30" s="8">
        <v>4176621629</v>
      </c>
      <c r="S30" s="8">
        <v>32961446371</v>
      </c>
    </row>
    <row r="31" spans="1:19" ht="18.75" x14ac:dyDescent="0.2">
      <c r="A31" s="8" t="s">
        <v>137</v>
      </c>
      <c r="C31" s="8" t="s">
        <v>170</v>
      </c>
      <c r="E31" s="8">
        <v>12200000</v>
      </c>
      <c r="G31" s="8">
        <v>275</v>
      </c>
      <c r="I31" s="8">
        <v>0</v>
      </c>
      <c r="K31" s="8">
        <v>0</v>
      </c>
      <c r="M31" s="8">
        <v>0</v>
      </c>
      <c r="O31" s="8">
        <v>3355000000</v>
      </c>
      <c r="Q31" s="8">
        <v>0</v>
      </c>
      <c r="S31" s="8">
        <v>3355000000</v>
      </c>
    </row>
    <row r="32" spans="1:19" ht="18.75" x14ac:dyDescent="0.2">
      <c r="A32" s="8" t="s">
        <v>132</v>
      </c>
      <c r="C32" s="8" t="s">
        <v>174</v>
      </c>
      <c r="E32" s="8">
        <v>888000</v>
      </c>
      <c r="G32" s="8">
        <v>400</v>
      </c>
      <c r="I32" s="8">
        <v>0</v>
      </c>
      <c r="K32" s="8">
        <v>0</v>
      </c>
      <c r="M32" s="8">
        <v>0</v>
      </c>
      <c r="O32" s="8">
        <v>355200000</v>
      </c>
      <c r="Q32" s="8">
        <v>0</v>
      </c>
      <c r="S32" s="8">
        <v>355200000</v>
      </c>
    </row>
    <row r="33" spans="1:19" ht="18.75" x14ac:dyDescent="0.2">
      <c r="A33" s="8" t="s">
        <v>19</v>
      </c>
      <c r="C33" s="8" t="s">
        <v>186</v>
      </c>
      <c r="E33" s="8">
        <v>305</v>
      </c>
      <c r="G33" s="8">
        <v>3244</v>
      </c>
      <c r="I33" s="8">
        <v>989420</v>
      </c>
      <c r="K33" s="8">
        <v>0</v>
      </c>
      <c r="M33" s="8">
        <v>989420</v>
      </c>
      <c r="O33" s="8">
        <v>989420</v>
      </c>
      <c r="Q33" s="8">
        <v>0</v>
      </c>
      <c r="S33" s="8">
        <v>989420</v>
      </c>
    </row>
    <row r="34" spans="1:19" ht="18.75" x14ac:dyDescent="0.2">
      <c r="A34" s="8" t="s">
        <v>33</v>
      </c>
      <c r="C34" s="8" t="s">
        <v>178</v>
      </c>
      <c r="E34" s="8">
        <v>585000</v>
      </c>
      <c r="G34" s="8">
        <v>414</v>
      </c>
      <c r="I34" s="8">
        <v>0</v>
      </c>
      <c r="K34" s="8">
        <v>0</v>
      </c>
      <c r="M34" s="8">
        <v>0</v>
      </c>
      <c r="O34" s="8">
        <v>242190000</v>
      </c>
      <c r="Q34" s="8">
        <v>26713218</v>
      </c>
      <c r="S34" s="8">
        <v>215476782</v>
      </c>
    </row>
    <row r="35" spans="1:19" ht="18.75" x14ac:dyDescent="0.2">
      <c r="A35" s="9" t="s">
        <v>24</v>
      </c>
      <c r="C35" s="9" t="s">
        <v>187</v>
      </c>
      <c r="E35" s="9">
        <v>375000</v>
      </c>
      <c r="G35" s="9">
        <v>300</v>
      </c>
      <c r="I35" s="9">
        <v>112500000</v>
      </c>
      <c r="K35" s="9">
        <v>15253108</v>
      </c>
      <c r="M35" s="9">
        <v>97246892</v>
      </c>
      <c r="O35" s="9">
        <v>112500000</v>
      </c>
      <c r="Q35" s="9">
        <v>15253108</v>
      </c>
      <c r="S35" s="9">
        <v>97246892</v>
      </c>
    </row>
    <row r="36" spans="1:19" ht="21.75" thickBot="1" x14ac:dyDescent="0.25">
      <c r="A36" s="11" t="s">
        <v>55</v>
      </c>
      <c r="C36" s="12"/>
      <c r="E36" s="12"/>
      <c r="G36" s="12"/>
      <c r="I36" s="12">
        <f>SUM(I8:I35)</f>
        <v>16453489420</v>
      </c>
      <c r="J36" s="8">
        <f t="shared" ref="J36:S36" si="0">SUM(J8:J35)</f>
        <v>0</v>
      </c>
      <c r="K36" s="12">
        <f>SUM(K8:K35)</f>
        <v>2322076637</v>
      </c>
      <c r="L36" s="8">
        <f t="shared" si="0"/>
        <v>0</v>
      </c>
      <c r="M36" s="12">
        <f t="shared" si="0"/>
        <v>14131412783</v>
      </c>
      <c r="N36" s="8">
        <f t="shared" si="0"/>
        <v>0</v>
      </c>
      <c r="O36" s="12">
        <f t="shared" si="0"/>
        <v>125889417798</v>
      </c>
      <c r="P36" s="8">
        <f t="shared" si="0"/>
        <v>0</v>
      </c>
      <c r="Q36" s="12">
        <f t="shared" si="0"/>
        <v>12134403127</v>
      </c>
      <c r="R36" s="8">
        <f t="shared" si="0"/>
        <v>0</v>
      </c>
      <c r="S36" s="12">
        <f t="shared" si="0"/>
        <v>113755014671</v>
      </c>
    </row>
    <row r="37" spans="1:19" ht="13.5" thickTop="1" x14ac:dyDescent="0.2"/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9"/>
  <sheetViews>
    <sheetView rightToLeft="1" workbookViewId="0">
      <selection activeCell="E8" sqref="E8"/>
    </sheetView>
  </sheetViews>
  <sheetFormatPr defaultRowHeight="12.75" x14ac:dyDescent="0.2"/>
  <cols>
    <col min="1" max="1" width="27.85546875" style="2" bestFit="1" customWidth="1"/>
    <col min="2" max="2" width="1.28515625" style="2" customWidth="1"/>
    <col min="3" max="3" width="15.7109375" style="2" bestFit="1" customWidth="1"/>
    <col min="4" max="4" width="1.28515625" style="2" customWidth="1"/>
    <col min="5" max="5" width="11" style="2" bestFit="1" customWidth="1"/>
    <col min="6" max="7" width="1.28515625" style="2" customWidth="1"/>
    <col min="8" max="8" width="18.7109375" style="2" bestFit="1" customWidth="1"/>
    <col min="9" max="9" width="1.28515625" style="2" customWidth="1"/>
    <col min="10" max="10" width="9.85546875" style="2" bestFit="1" customWidth="1"/>
    <col min="11" max="11" width="1.28515625" style="2" customWidth="1"/>
    <col min="12" max="12" width="10.7109375" style="2" bestFit="1" customWidth="1"/>
    <col min="13" max="13" width="1.28515625" style="2" customWidth="1"/>
    <col min="14" max="14" width="11.140625" style="2" bestFit="1" customWidth="1"/>
    <col min="15" max="15" width="1.28515625" style="2" customWidth="1"/>
    <col min="16" max="16" width="14.5703125" style="2" bestFit="1" customWidth="1"/>
    <col min="17" max="17" width="1.28515625" style="2" customWidth="1"/>
    <col min="18" max="18" width="10.7109375" style="2" bestFit="1" customWidth="1"/>
    <col min="19" max="19" width="1.28515625" style="2" customWidth="1"/>
    <col min="20" max="20" width="14.5703125" style="2" bestFit="1" customWidth="1"/>
    <col min="21" max="21" width="0.28515625" style="2" customWidth="1"/>
    <col min="22" max="16384" width="9.140625" style="2"/>
  </cols>
  <sheetData>
    <row r="1" spans="1:20" ht="25.5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25.5" x14ac:dyDescent="0.2">
      <c r="A2" s="39" t="s">
        <v>77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</row>
    <row r="3" spans="1:20" ht="25.5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</row>
    <row r="5" spans="1:20" ht="24" x14ac:dyDescent="0.2">
      <c r="A5" s="40" t="s">
        <v>188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</row>
    <row r="6" spans="1:20" ht="21" x14ac:dyDescent="0.2">
      <c r="A6" s="36" t="s">
        <v>80</v>
      </c>
      <c r="J6" s="36" t="s">
        <v>96</v>
      </c>
      <c r="K6" s="36"/>
      <c r="L6" s="36"/>
      <c r="M6" s="36"/>
      <c r="N6" s="36"/>
      <c r="P6" s="36" t="s">
        <v>97</v>
      </c>
      <c r="Q6" s="36"/>
      <c r="R6" s="36"/>
      <c r="S6" s="36"/>
      <c r="T6" s="36"/>
    </row>
    <row r="7" spans="1:20" ht="21" x14ac:dyDescent="0.2">
      <c r="A7" s="36"/>
      <c r="C7" s="14" t="s">
        <v>189</v>
      </c>
      <c r="E7" s="45" t="s">
        <v>67</v>
      </c>
      <c r="F7" s="45"/>
      <c r="H7" s="14" t="s">
        <v>190</v>
      </c>
      <c r="J7" s="13" t="s">
        <v>191</v>
      </c>
      <c r="K7" s="5"/>
      <c r="L7" s="13" t="s">
        <v>168</v>
      </c>
      <c r="M7" s="5"/>
      <c r="N7" s="13" t="s">
        <v>192</v>
      </c>
      <c r="P7" s="13" t="s">
        <v>191</v>
      </c>
      <c r="Q7" s="5"/>
      <c r="R7" s="13" t="s">
        <v>168</v>
      </c>
      <c r="S7" s="5"/>
      <c r="T7" s="13" t="s">
        <v>192</v>
      </c>
    </row>
    <row r="8" spans="1:20" ht="18.75" x14ac:dyDescent="0.2">
      <c r="A8" s="15" t="s">
        <v>153</v>
      </c>
      <c r="C8" s="16"/>
      <c r="E8" s="15" t="s">
        <v>193</v>
      </c>
      <c r="F8" s="5"/>
      <c r="H8" s="15">
        <v>23</v>
      </c>
      <c r="J8" s="15">
        <v>0</v>
      </c>
      <c r="L8" s="15">
        <v>0</v>
      </c>
      <c r="N8" s="15">
        <v>0</v>
      </c>
      <c r="P8" s="15">
        <v>4433379265</v>
      </c>
      <c r="R8" s="15">
        <v>0</v>
      </c>
      <c r="T8" s="15">
        <v>4433379265</v>
      </c>
    </row>
    <row r="9" spans="1:20" ht="21" x14ac:dyDescent="0.2">
      <c r="A9" s="11" t="s">
        <v>55</v>
      </c>
      <c r="C9" s="12"/>
      <c r="E9" s="12"/>
      <c r="H9" s="12"/>
      <c r="J9" s="12">
        <v>0</v>
      </c>
      <c r="L9" s="12">
        <v>0</v>
      </c>
      <c r="N9" s="12">
        <v>0</v>
      </c>
      <c r="P9" s="12">
        <f>SUM(P8)</f>
        <v>4433379265</v>
      </c>
      <c r="R9" s="12">
        <v>0</v>
      </c>
      <c r="T9" s="12">
        <f>SUM(T8)</f>
        <v>4433379265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6"/>
  <sheetViews>
    <sheetView rightToLeft="1" workbookViewId="0">
      <selection activeCell="K15" sqref="K15"/>
    </sheetView>
  </sheetViews>
  <sheetFormatPr defaultRowHeight="12.75" x14ac:dyDescent="0.2"/>
  <cols>
    <col min="1" max="1" width="40.28515625" style="2" bestFit="1" customWidth="1"/>
    <col min="2" max="2" width="1.28515625" style="2" customWidth="1"/>
    <col min="3" max="3" width="14.7109375" style="2" bestFit="1" customWidth="1"/>
    <col min="4" max="4" width="1.28515625" style="2" customWidth="1"/>
    <col min="5" max="5" width="10.7109375" style="2" bestFit="1" customWidth="1"/>
    <col min="6" max="6" width="1.28515625" style="2" customWidth="1"/>
    <col min="7" max="7" width="14.7109375" style="2" bestFit="1" customWidth="1"/>
    <col min="8" max="8" width="1.28515625" style="2" customWidth="1"/>
    <col min="9" max="9" width="16.85546875" style="2" bestFit="1" customWidth="1"/>
    <col min="10" max="10" width="1.28515625" style="2" customWidth="1"/>
    <col min="11" max="11" width="10.7109375" style="2" bestFit="1" customWidth="1"/>
    <col min="12" max="12" width="1.28515625" style="2" customWidth="1"/>
    <col min="13" max="13" width="16.85546875" style="2" bestFit="1" customWidth="1"/>
    <col min="14" max="14" width="0.28515625" style="2" customWidth="1"/>
    <col min="15" max="16384" width="9.140625" style="2"/>
  </cols>
  <sheetData>
    <row r="1" spans="1:13" ht="25.5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25.5" x14ac:dyDescent="0.2">
      <c r="A2" s="39" t="s">
        <v>77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:13" ht="25.5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</row>
    <row r="5" spans="1:13" ht="24" x14ac:dyDescent="0.2">
      <c r="A5" s="40" t="s">
        <v>194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1:13" ht="21" x14ac:dyDescent="0.2">
      <c r="A6" s="36" t="s">
        <v>80</v>
      </c>
      <c r="C6" s="36" t="s">
        <v>96</v>
      </c>
      <c r="D6" s="36"/>
      <c r="E6" s="36"/>
      <c r="F6" s="36"/>
      <c r="G6" s="36"/>
      <c r="I6" s="36" t="s">
        <v>97</v>
      </c>
      <c r="J6" s="36"/>
      <c r="K6" s="36"/>
      <c r="L6" s="36"/>
      <c r="M6" s="36"/>
    </row>
    <row r="7" spans="1:13" ht="21" x14ac:dyDescent="0.2">
      <c r="A7" s="36"/>
      <c r="C7" s="13" t="s">
        <v>191</v>
      </c>
      <c r="D7" s="5"/>
      <c r="E7" s="13" t="s">
        <v>168</v>
      </c>
      <c r="F7" s="5"/>
      <c r="G7" s="13" t="s">
        <v>192</v>
      </c>
      <c r="I7" s="13" t="s">
        <v>191</v>
      </c>
      <c r="J7" s="5"/>
      <c r="K7" s="13" t="s">
        <v>168</v>
      </c>
      <c r="L7" s="5"/>
      <c r="M7" s="13" t="s">
        <v>192</v>
      </c>
    </row>
    <row r="8" spans="1:13" ht="18.75" x14ac:dyDescent="0.2">
      <c r="A8" s="7" t="s">
        <v>218</v>
      </c>
      <c r="C8" s="7">
        <v>0</v>
      </c>
      <c r="E8" s="7">
        <v>0</v>
      </c>
      <c r="G8" s="7">
        <v>0</v>
      </c>
      <c r="I8" s="7">
        <v>90741204423</v>
      </c>
      <c r="K8" s="7">
        <v>0</v>
      </c>
      <c r="M8" s="7">
        <v>90741204423</v>
      </c>
    </row>
    <row r="9" spans="1:13" ht="18.75" x14ac:dyDescent="0.2">
      <c r="A9" s="8" t="s">
        <v>223</v>
      </c>
      <c r="C9" s="8">
        <v>0</v>
      </c>
      <c r="E9" s="8">
        <v>0</v>
      </c>
      <c r="G9" s="8">
        <v>0</v>
      </c>
      <c r="I9" s="8">
        <v>185875643802</v>
      </c>
      <c r="K9" s="8">
        <v>4063168</v>
      </c>
      <c r="M9" s="8">
        <v>185871580634</v>
      </c>
    </row>
    <row r="10" spans="1:13" ht="18.75" x14ac:dyDescent="0.2">
      <c r="A10" s="8" t="s">
        <v>223</v>
      </c>
      <c r="C10" s="8">
        <v>0</v>
      </c>
      <c r="E10" s="8">
        <v>0</v>
      </c>
      <c r="G10" s="8">
        <v>0</v>
      </c>
      <c r="I10" s="8">
        <v>2893150681</v>
      </c>
      <c r="K10" s="8">
        <v>0</v>
      </c>
      <c r="M10" s="8">
        <v>2893150681</v>
      </c>
    </row>
    <row r="11" spans="1:13" ht="18.75" x14ac:dyDescent="0.2">
      <c r="A11" s="8" t="s">
        <v>223</v>
      </c>
      <c r="C11" s="8">
        <v>0</v>
      </c>
      <c r="E11" s="8">
        <v>0</v>
      </c>
      <c r="G11" s="8">
        <v>0</v>
      </c>
      <c r="I11" s="8">
        <v>1901917805</v>
      </c>
      <c r="K11" s="8">
        <v>0</v>
      </c>
      <c r="M11" s="8">
        <v>1901917805</v>
      </c>
    </row>
    <row r="12" spans="1:13" ht="18.75" x14ac:dyDescent="0.2">
      <c r="A12" s="8" t="s">
        <v>223</v>
      </c>
      <c r="C12" s="8">
        <v>0</v>
      </c>
      <c r="E12" s="8">
        <v>0</v>
      </c>
      <c r="G12" s="8">
        <v>0</v>
      </c>
      <c r="I12" s="8">
        <v>8607123285</v>
      </c>
      <c r="K12" s="8">
        <v>0</v>
      </c>
      <c r="M12" s="8">
        <v>8607123285</v>
      </c>
    </row>
    <row r="13" spans="1:13" ht="18.75" x14ac:dyDescent="0.2">
      <c r="A13" s="8" t="s">
        <v>225</v>
      </c>
      <c r="C13" s="8">
        <v>15282104</v>
      </c>
      <c r="E13" s="8">
        <v>0</v>
      </c>
      <c r="G13" s="8">
        <v>15282104</v>
      </c>
      <c r="I13" s="8">
        <v>19531559</v>
      </c>
      <c r="K13" s="8">
        <v>0</v>
      </c>
      <c r="M13" s="8">
        <v>19531559</v>
      </c>
    </row>
    <row r="14" spans="1:13" ht="18.75" x14ac:dyDescent="0.2">
      <c r="A14" s="8" t="s">
        <v>223</v>
      </c>
      <c r="C14" s="8">
        <v>0</v>
      </c>
      <c r="E14" s="8">
        <v>0</v>
      </c>
      <c r="G14" s="8">
        <v>0</v>
      </c>
      <c r="I14" s="8">
        <v>3671232863</v>
      </c>
      <c r="K14" s="8">
        <v>0</v>
      </c>
      <c r="M14" s="8">
        <v>3671232863</v>
      </c>
    </row>
    <row r="15" spans="1:13" ht="18.75" x14ac:dyDescent="0.2">
      <c r="A15" s="9" t="s">
        <v>218</v>
      </c>
      <c r="C15" s="9">
        <v>2466940320</v>
      </c>
      <c r="E15" s="9">
        <v>0</v>
      </c>
      <c r="G15" s="9">
        <v>2466940320</v>
      </c>
      <c r="I15" s="9">
        <v>3285938352</v>
      </c>
      <c r="K15" s="9">
        <v>0</v>
      </c>
      <c r="M15" s="9">
        <v>3285938352</v>
      </c>
    </row>
    <row r="16" spans="1:13" ht="21" x14ac:dyDescent="0.2">
      <c r="A16" s="11" t="s">
        <v>55</v>
      </c>
      <c r="C16" s="12">
        <f>SUM(C8:C15)</f>
        <v>2482222424</v>
      </c>
      <c r="E16" s="12">
        <v>0</v>
      </c>
      <c r="G16" s="12">
        <f>SUM(G8:G15)</f>
        <v>2482222424</v>
      </c>
      <c r="I16" s="12">
        <f>SUM(I8:I15)</f>
        <v>296995742770</v>
      </c>
      <c r="K16" s="12">
        <f>SUM(K8:K15)</f>
        <v>4063168</v>
      </c>
      <c r="M16" s="12">
        <f>SUM(M8:M15)</f>
        <v>296991679602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Q86"/>
  <sheetViews>
    <sheetView rightToLeft="1" workbookViewId="0">
      <pane ySplit="7" topLeftCell="A71" activePane="bottomLeft" state="frozen"/>
      <selection pane="bottomLeft" activeCell="O87" sqref="O87:O91"/>
    </sheetView>
  </sheetViews>
  <sheetFormatPr defaultRowHeight="12.75" x14ac:dyDescent="0.2"/>
  <cols>
    <col min="1" max="1" width="32.5703125" style="2" bestFit="1" customWidth="1"/>
    <col min="2" max="2" width="1.28515625" style="2" customWidth="1"/>
    <col min="3" max="3" width="11.85546875" style="2" bestFit="1" customWidth="1"/>
    <col min="4" max="4" width="1.28515625" style="2" customWidth="1"/>
    <col min="5" max="5" width="18.7109375" style="2" bestFit="1" customWidth="1"/>
    <col min="6" max="6" width="1.28515625" style="2" customWidth="1"/>
    <col min="7" max="7" width="18.7109375" style="2" bestFit="1" customWidth="1"/>
    <col min="8" max="8" width="1.28515625" style="2" customWidth="1"/>
    <col min="9" max="9" width="21.85546875" style="2" bestFit="1" customWidth="1"/>
    <col min="10" max="10" width="1.28515625" style="2" customWidth="1"/>
    <col min="11" max="11" width="13.140625" style="2" bestFit="1" customWidth="1"/>
    <col min="12" max="12" width="1.28515625" style="2" customWidth="1"/>
    <col min="13" max="13" width="18.7109375" style="2" bestFit="1" customWidth="1"/>
    <col min="14" max="14" width="1.28515625" style="2" customWidth="1"/>
    <col min="15" max="15" width="18.42578125" style="2" bestFit="1" customWidth="1"/>
    <col min="16" max="16" width="1.28515625" style="2" customWidth="1"/>
    <col min="17" max="17" width="21.85546875" style="2" bestFit="1" customWidth="1"/>
    <col min="18" max="19" width="10.5703125" style="2" customWidth="1"/>
    <col min="20" max="16384" width="9.140625" style="2"/>
  </cols>
  <sheetData>
    <row r="1" spans="1:17" ht="25.5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7" ht="25.5" x14ac:dyDescent="0.2">
      <c r="A2" s="39" t="s">
        <v>77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17" ht="25.5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</row>
    <row r="5" spans="1:17" ht="24" x14ac:dyDescent="0.2">
      <c r="A5" s="40" t="s">
        <v>195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</row>
    <row r="6" spans="1:17" ht="21" x14ac:dyDescent="0.2">
      <c r="A6" s="44" t="s">
        <v>80</v>
      </c>
      <c r="C6" s="46" t="s">
        <v>96</v>
      </c>
      <c r="D6" s="46"/>
      <c r="E6" s="46"/>
      <c r="F6" s="46"/>
      <c r="G6" s="46"/>
      <c r="H6" s="46"/>
      <c r="I6" s="46"/>
      <c r="K6" s="46" t="s">
        <v>97</v>
      </c>
      <c r="L6" s="46"/>
      <c r="M6" s="46"/>
      <c r="N6" s="46"/>
      <c r="O6" s="46"/>
      <c r="P6" s="46"/>
      <c r="Q6" s="46"/>
    </row>
    <row r="7" spans="1:17" ht="21" customHeight="1" x14ac:dyDescent="0.2">
      <c r="A7" s="46"/>
      <c r="C7" s="13" t="s">
        <v>13</v>
      </c>
      <c r="D7" s="5"/>
      <c r="E7" s="13" t="s">
        <v>196</v>
      </c>
      <c r="F7" s="5"/>
      <c r="G7" s="13" t="s">
        <v>197</v>
      </c>
      <c r="H7" s="5"/>
      <c r="I7" s="13" t="s">
        <v>198</v>
      </c>
      <c r="K7" s="13" t="s">
        <v>13</v>
      </c>
      <c r="L7" s="5"/>
      <c r="M7" s="13" t="s">
        <v>196</v>
      </c>
      <c r="N7" s="5"/>
      <c r="O7" s="13" t="s">
        <v>197</v>
      </c>
      <c r="P7" s="5"/>
      <c r="Q7" s="23" t="s">
        <v>198</v>
      </c>
    </row>
    <row r="8" spans="1:17" ht="18.75" x14ac:dyDescent="0.2">
      <c r="A8" s="7" t="s">
        <v>40</v>
      </c>
      <c r="C8" s="7">
        <v>5800000</v>
      </c>
      <c r="E8" s="7">
        <v>176741238915</v>
      </c>
      <c r="G8" s="7">
        <v>104732000286</v>
      </c>
      <c r="I8" s="7">
        <v>72009238629</v>
      </c>
      <c r="K8" s="7">
        <v>7700000</v>
      </c>
      <c r="M8" s="7">
        <v>221277460364</v>
      </c>
      <c r="O8" s="7">
        <v>137957457791</v>
      </c>
      <c r="Q8" s="7">
        <v>83320002573</v>
      </c>
    </row>
    <row r="9" spans="1:17" ht="18.75" x14ac:dyDescent="0.2">
      <c r="A9" s="8" t="s">
        <v>22</v>
      </c>
      <c r="C9" s="8">
        <v>1700000</v>
      </c>
      <c r="E9" s="8">
        <v>42042207084</v>
      </c>
      <c r="G9" s="8">
        <v>31902851759</v>
      </c>
      <c r="I9" s="8">
        <v>10139355325</v>
      </c>
      <c r="K9" s="8">
        <v>5900000</v>
      </c>
      <c r="M9" s="8">
        <v>118548021920</v>
      </c>
      <c r="O9" s="8">
        <v>107855678823</v>
      </c>
      <c r="Q9" s="8">
        <v>10692343097</v>
      </c>
    </row>
    <row r="10" spans="1:17" ht="18.75" x14ac:dyDescent="0.2">
      <c r="A10" s="8" t="s">
        <v>26</v>
      </c>
      <c r="C10" s="8">
        <v>1034655</v>
      </c>
      <c r="E10" s="8">
        <v>26424233554</v>
      </c>
      <c r="G10" s="8">
        <v>19411746487</v>
      </c>
      <c r="I10" s="8">
        <v>7012487067</v>
      </c>
      <c r="K10" s="8">
        <v>6864655</v>
      </c>
      <c r="M10" s="8">
        <v>138557835194</v>
      </c>
      <c r="O10" s="8">
        <v>118287751705</v>
      </c>
      <c r="Q10" s="8">
        <v>20270083489</v>
      </c>
    </row>
    <row r="11" spans="1:17" ht="18.75" x14ac:dyDescent="0.2">
      <c r="A11" s="8" t="s">
        <v>20</v>
      </c>
      <c r="C11" s="8">
        <v>300000</v>
      </c>
      <c r="E11" s="8">
        <v>994254553</v>
      </c>
      <c r="G11" s="8">
        <v>731868539</v>
      </c>
      <c r="I11" s="8">
        <v>262386014</v>
      </c>
      <c r="K11" s="8">
        <v>25300000</v>
      </c>
      <c r="M11" s="8">
        <v>72739424803</v>
      </c>
      <c r="O11" s="8">
        <v>61720913561</v>
      </c>
      <c r="Q11" s="8">
        <v>11018511242</v>
      </c>
    </row>
    <row r="12" spans="1:17" ht="18.75" x14ac:dyDescent="0.2">
      <c r="A12" s="8" t="s">
        <v>31</v>
      </c>
      <c r="C12" s="8">
        <v>4100000</v>
      </c>
      <c r="E12" s="8">
        <v>53275103504</v>
      </c>
      <c r="G12" s="8">
        <v>45543671930</v>
      </c>
      <c r="I12" s="8">
        <v>7731431574</v>
      </c>
      <c r="K12" s="8">
        <v>12793992</v>
      </c>
      <c r="M12" s="8">
        <v>143448891880</v>
      </c>
      <c r="O12" s="8">
        <v>134654720671</v>
      </c>
      <c r="Q12" s="8">
        <v>8794171209</v>
      </c>
    </row>
    <row r="13" spans="1:17" ht="18.75" x14ac:dyDescent="0.2">
      <c r="A13" s="8" t="s">
        <v>37</v>
      </c>
      <c r="C13" s="8">
        <v>6335</v>
      </c>
      <c r="E13" s="8">
        <v>196679593577</v>
      </c>
      <c r="G13" s="8">
        <v>151405793042</v>
      </c>
      <c r="I13" s="8">
        <v>45273800535</v>
      </c>
      <c r="K13" s="8">
        <v>11440</v>
      </c>
      <c r="M13" s="8">
        <v>323048703439</v>
      </c>
      <c r="O13" s="8">
        <v>270812590676</v>
      </c>
      <c r="Q13" s="8">
        <v>52236112763</v>
      </c>
    </row>
    <row r="14" spans="1:17" ht="18.75" x14ac:dyDescent="0.2">
      <c r="A14" s="8" t="s">
        <v>42</v>
      </c>
      <c r="C14" s="8">
        <v>4292000</v>
      </c>
      <c r="E14" s="8">
        <v>11457519413</v>
      </c>
      <c r="G14" s="8">
        <v>9069896694</v>
      </c>
      <c r="I14" s="8">
        <v>2387622719</v>
      </c>
      <c r="K14" s="8">
        <v>27879822</v>
      </c>
      <c r="M14" s="8">
        <v>56072227193</v>
      </c>
      <c r="O14" s="8">
        <v>58819594729</v>
      </c>
      <c r="Q14" s="8">
        <v>-2747367536</v>
      </c>
    </row>
    <row r="15" spans="1:17" ht="18.75" x14ac:dyDescent="0.2">
      <c r="A15" s="8" t="s">
        <v>38</v>
      </c>
      <c r="C15" s="8">
        <v>1350000</v>
      </c>
      <c r="E15" s="8">
        <v>23455774511</v>
      </c>
      <c r="G15" s="8">
        <v>21890403572</v>
      </c>
      <c r="I15" s="8">
        <v>1565370939</v>
      </c>
      <c r="K15" s="8">
        <v>3752000</v>
      </c>
      <c r="M15" s="8">
        <v>56693710316</v>
      </c>
      <c r="O15" s="8">
        <v>51274105446</v>
      </c>
      <c r="Q15" s="8">
        <v>5419604870</v>
      </c>
    </row>
    <row r="16" spans="1:17" ht="18.75" x14ac:dyDescent="0.2">
      <c r="A16" s="8" t="s">
        <v>36</v>
      </c>
      <c r="C16" s="8">
        <v>3900000</v>
      </c>
      <c r="E16" s="8">
        <v>27977735598</v>
      </c>
      <c r="G16" s="8">
        <v>24363413567</v>
      </c>
      <c r="I16" s="8">
        <v>3614322031</v>
      </c>
      <c r="K16" s="8">
        <v>9000000</v>
      </c>
      <c r="M16" s="8">
        <v>61704965933</v>
      </c>
      <c r="O16" s="8">
        <v>56223262075</v>
      </c>
      <c r="Q16" s="8">
        <v>5481703858</v>
      </c>
    </row>
    <row r="17" spans="1:17" ht="18.75" x14ac:dyDescent="0.2">
      <c r="A17" s="8" t="s">
        <v>45</v>
      </c>
      <c r="C17" s="8">
        <v>6300000</v>
      </c>
      <c r="E17" s="8">
        <v>59219206215</v>
      </c>
      <c r="G17" s="8">
        <v>51662300551</v>
      </c>
      <c r="I17" s="8">
        <v>7556905664</v>
      </c>
      <c r="K17" s="8">
        <v>9661737</v>
      </c>
      <c r="M17" s="8">
        <v>80527156154</v>
      </c>
      <c r="O17" s="8">
        <v>69156216490</v>
      </c>
      <c r="Q17" s="8">
        <v>11370939664</v>
      </c>
    </row>
    <row r="18" spans="1:17" ht="18.75" x14ac:dyDescent="0.2">
      <c r="A18" s="8" t="s">
        <v>24</v>
      </c>
      <c r="C18" s="8">
        <v>375000</v>
      </c>
      <c r="E18" s="8">
        <v>15768301690</v>
      </c>
      <c r="G18" s="8">
        <v>11655736500</v>
      </c>
      <c r="I18" s="8">
        <v>4112565190</v>
      </c>
      <c r="K18" s="8">
        <v>750000</v>
      </c>
      <c r="M18" s="8">
        <v>28375092233</v>
      </c>
      <c r="O18" s="8">
        <v>23311473000</v>
      </c>
      <c r="Q18" s="8">
        <v>5063619233</v>
      </c>
    </row>
    <row r="19" spans="1:17" ht="18.75" x14ac:dyDescent="0.2">
      <c r="A19" s="8" t="s">
        <v>19</v>
      </c>
      <c r="C19" s="8">
        <v>305</v>
      </c>
      <c r="E19" s="8">
        <v>13470615</v>
      </c>
      <c r="G19" s="8">
        <v>10071627</v>
      </c>
      <c r="I19" s="8">
        <v>3398988</v>
      </c>
      <c r="K19" s="8">
        <v>305</v>
      </c>
      <c r="M19" s="8">
        <v>13470615</v>
      </c>
      <c r="O19" s="8">
        <v>10071627</v>
      </c>
      <c r="Q19" s="8">
        <v>3398988</v>
      </c>
    </row>
    <row r="20" spans="1:17" ht="18.75" x14ac:dyDescent="0.2">
      <c r="A20" s="8" t="s">
        <v>32</v>
      </c>
      <c r="C20" s="8">
        <v>2001704</v>
      </c>
      <c r="E20" s="8">
        <v>38025635784</v>
      </c>
      <c r="G20" s="8">
        <v>21041089218</v>
      </c>
      <c r="I20" s="8">
        <v>16984546566</v>
      </c>
      <c r="K20" s="8">
        <v>2801704</v>
      </c>
      <c r="M20" s="8">
        <v>48356463204</v>
      </c>
      <c r="O20" s="8">
        <v>28977749535</v>
      </c>
      <c r="Q20" s="8">
        <v>19378713669</v>
      </c>
    </row>
    <row r="21" spans="1:17" ht="18.75" x14ac:dyDescent="0.2">
      <c r="A21" s="8" t="s">
        <v>54</v>
      </c>
      <c r="C21" s="8">
        <v>3574</v>
      </c>
      <c r="E21" s="8">
        <v>99462881801</v>
      </c>
      <c r="G21" s="8">
        <v>93267344682</v>
      </c>
      <c r="I21" s="8">
        <v>6195537119</v>
      </c>
      <c r="K21" s="8">
        <v>3574</v>
      </c>
      <c r="M21" s="8">
        <v>99462881801</v>
      </c>
      <c r="O21" s="8">
        <v>93267344682</v>
      </c>
      <c r="Q21" s="8">
        <v>6195537119</v>
      </c>
    </row>
    <row r="22" spans="1:17" ht="18.75" x14ac:dyDescent="0.2">
      <c r="A22" s="8" t="s">
        <v>21</v>
      </c>
      <c r="C22" s="8">
        <v>1789390</v>
      </c>
      <c r="E22" s="8">
        <v>32676422570</v>
      </c>
      <c r="G22" s="8">
        <v>26799198822</v>
      </c>
      <c r="I22" s="8">
        <v>5877223748</v>
      </c>
      <c r="K22" s="8">
        <v>3263702</v>
      </c>
      <c r="M22" s="8">
        <v>54140365226</v>
      </c>
      <c r="O22" s="8">
        <v>47986895917</v>
      </c>
      <c r="Q22" s="8">
        <v>6153469309</v>
      </c>
    </row>
    <row r="23" spans="1:17" ht="18.75" x14ac:dyDescent="0.2">
      <c r="A23" s="8" t="s">
        <v>46</v>
      </c>
      <c r="C23" s="8">
        <v>9370</v>
      </c>
      <c r="E23" s="8">
        <v>6182068246</v>
      </c>
      <c r="G23" s="8">
        <v>5717420568</v>
      </c>
      <c r="I23" s="8">
        <v>464647678</v>
      </c>
      <c r="K23" s="8">
        <v>28539</v>
      </c>
      <c r="M23" s="8">
        <v>17940987550</v>
      </c>
      <c r="O23" s="8">
        <v>17414030453</v>
      </c>
      <c r="Q23" s="8">
        <v>526957097</v>
      </c>
    </row>
    <row r="24" spans="1:17" ht="18.75" x14ac:dyDescent="0.2">
      <c r="A24" s="8" t="s">
        <v>39</v>
      </c>
      <c r="C24" s="8">
        <v>4600000</v>
      </c>
      <c r="E24" s="8">
        <v>18257768111</v>
      </c>
      <c r="G24" s="8">
        <v>17354358069</v>
      </c>
      <c r="I24" s="8">
        <v>903410042</v>
      </c>
      <c r="K24" s="8">
        <v>4600000</v>
      </c>
      <c r="M24" s="8">
        <v>18257768111</v>
      </c>
      <c r="O24" s="8">
        <v>17354358069</v>
      </c>
      <c r="Q24" s="8">
        <v>903410042</v>
      </c>
    </row>
    <row r="25" spans="1:17" ht="18.75" x14ac:dyDescent="0.2">
      <c r="A25" s="8" t="s">
        <v>44</v>
      </c>
      <c r="C25" s="8">
        <v>300000</v>
      </c>
      <c r="E25" s="8">
        <v>27311917851</v>
      </c>
      <c r="G25" s="8">
        <v>21142116942</v>
      </c>
      <c r="I25" s="8">
        <v>6169800909</v>
      </c>
      <c r="K25" s="8">
        <v>600000</v>
      </c>
      <c r="M25" s="8">
        <v>48024264300</v>
      </c>
      <c r="O25" s="8">
        <v>42284233883</v>
      </c>
      <c r="Q25" s="8">
        <v>5740030417</v>
      </c>
    </row>
    <row r="26" spans="1:17" ht="18.75" x14ac:dyDescent="0.2">
      <c r="A26" s="8" t="s">
        <v>30</v>
      </c>
      <c r="C26" s="8">
        <v>315000</v>
      </c>
      <c r="E26" s="8">
        <v>3619629382</v>
      </c>
      <c r="G26" s="8">
        <v>3100114994</v>
      </c>
      <c r="I26" s="8">
        <v>519514388</v>
      </c>
      <c r="K26" s="8">
        <v>1535000</v>
      </c>
      <c r="M26" s="8">
        <v>14133196492</v>
      </c>
      <c r="O26" s="8">
        <v>13765132459</v>
      </c>
      <c r="Q26" s="8">
        <v>368064033</v>
      </c>
    </row>
    <row r="27" spans="1:17" ht="18.75" x14ac:dyDescent="0.2">
      <c r="A27" s="8" t="s">
        <v>25</v>
      </c>
      <c r="C27" s="8">
        <v>210000</v>
      </c>
      <c r="E27" s="8">
        <v>15315687498</v>
      </c>
      <c r="G27" s="8">
        <v>9860498510</v>
      </c>
      <c r="I27" s="8">
        <v>5455188988</v>
      </c>
      <c r="K27" s="8">
        <v>210000</v>
      </c>
      <c r="M27" s="8">
        <v>15315687498</v>
      </c>
      <c r="O27" s="8">
        <v>9860498510</v>
      </c>
      <c r="Q27" s="8">
        <v>5455188988</v>
      </c>
    </row>
    <row r="28" spans="1:17" ht="18.75" x14ac:dyDescent="0.2">
      <c r="A28" s="8" t="s">
        <v>23</v>
      </c>
      <c r="C28" s="8">
        <v>5186491</v>
      </c>
      <c r="E28" s="8">
        <v>25930123908</v>
      </c>
      <c r="G28" s="8">
        <v>19206904921</v>
      </c>
      <c r="I28" s="8">
        <v>6723218987</v>
      </c>
      <c r="K28" s="8">
        <v>6067523</v>
      </c>
      <c r="M28" s="8">
        <v>28846475918</v>
      </c>
      <c r="O28" s="8">
        <v>22475691070</v>
      </c>
      <c r="Q28" s="8">
        <v>6370784848</v>
      </c>
    </row>
    <row r="29" spans="1:17" ht="18.75" x14ac:dyDescent="0.2">
      <c r="A29" s="8" t="s">
        <v>49</v>
      </c>
      <c r="C29" s="8">
        <v>1200000</v>
      </c>
      <c r="E29" s="8">
        <v>9633369972</v>
      </c>
      <c r="G29" s="8">
        <v>7522837689</v>
      </c>
      <c r="I29" s="8">
        <v>2110532283</v>
      </c>
      <c r="K29" s="8">
        <v>1832253</v>
      </c>
      <c r="M29" s="8">
        <v>13049810219</v>
      </c>
      <c r="O29" s="8">
        <v>11486451602</v>
      </c>
      <c r="Q29" s="8">
        <v>1563358617</v>
      </c>
    </row>
    <row r="30" spans="1:17" ht="18.75" x14ac:dyDescent="0.2">
      <c r="A30" s="8" t="s">
        <v>28</v>
      </c>
      <c r="C30" s="8">
        <v>22000000</v>
      </c>
      <c r="E30" s="8">
        <v>62870227424</v>
      </c>
      <c r="G30" s="8">
        <v>54618115921</v>
      </c>
      <c r="I30" s="8">
        <v>8252111503</v>
      </c>
      <c r="K30" s="8">
        <v>92000000</v>
      </c>
      <c r="M30" s="8">
        <v>204598295111</v>
      </c>
      <c r="O30" s="8">
        <v>194390747962</v>
      </c>
      <c r="Q30" s="8">
        <v>10207547149</v>
      </c>
    </row>
    <row r="31" spans="1:17" ht="18.75" x14ac:dyDescent="0.2">
      <c r="A31" s="8" t="s">
        <v>48</v>
      </c>
      <c r="C31" s="8">
        <v>4844173</v>
      </c>
      <c r="E31" s="8">
        <v>17979499520</v>
      </c>
      <c r="G31" s="8">
        <v>14253283775</v>
      </c>
      <c r="I31" s="8">
        <v>3726215745</v>
      </c>
      <c r="K31" s="8">
        <v>5844173</v>
      </c>
      <c r="M31" s="8">
        <v>21580994466</v>
      </c>
      <c r="O31" s="8">
        <v>17041407658</v>
      </c>
      <c r="Q31" s="8">
        <v>4539586808</v>
      </c>
    </row>
    <row r="32" spans="1:17" ht="18.75" x14ac:dyDescent="0.2">
      <c r="A32" s="8" t="s">
        <v>29</v>
      </c>
      <c r="C32" s="8">
        <v>4470000</v>
      </c>
      <c r="E32" s="8">
        <v>33024531820</v>
      </c>
      <c r="G32" s="8">
        <v>23789576122</v>
      </c>
      <c r="I32" s="8">
        <v>9234955698</v>
      </c>
      <c r="K32" s="8">
        <v>5167106</v>
      </c>
      <c r="M32" s="8">
        <v>36413680271</v>
      </c>
      <c r="O32" s="8">
        <v>27384784203</v>
      </c>
      <c r="Q32" s="8">
        <v>9028896068</v>
      </c>
    </row>
    <row r="33" spans="1:17" ht="18.75" x14ac:dyDescent="0.2">
      <c r="A33" s="8" t="s">
        <v>43</v>
      </c>
      <c r="C33" s="8">
        <v>8360000</v>
      </c>
      <c r="E33" s="8">
        <v>339244946787</v>
      </c>
      <c r="G33" s="8">
        <v>172960077946</v>
      </c>
      <c r="I33" s="8">
        <v>166284868841</v>
      </c>
      <c r="K33" s="8">
        <v>11518581</v>
      </c>
      <c r="M33" s="8">
        <v>433211297365</v>
      </c>
      <c r="O33" s="8">
        <v>237179174136</v>
      </c>
      <c r="Q33" s="8">
        <v>196032123229</v>
      </c>
    </row>
    <row r="34" spans="1:17" ht="18.75" x14ac:dyDescent="0.2">
      <c r="A34" s="8" t="s">
        <v>35</v>
      </c>
      <c r="C34" s="8">
        <v>1300000</v>
      </c>
      <c r="E34" s="8">
        <v>4811517267</v>
      </c>
      <c r="G34" s="8">
        <v>3315180120</v>
      </c>
      <c r="I34" s="8">
        <v>1496337147</v>
      </c>
      <c r="K34" s="8">
        <v>9300000</v>
      </c>
      <c r="M34" s="8">
        <v>29927855692</v>
      </c>
      <c r="O34" s="8">
        <v>23716288560</v>
      </c>
      <c r="Q34" s="8">
        <v>6211567132</v>
      </c>
    </row>
    <row r="35" spans="1:17" ht="18.75" x14ac:dyDescent="0.2">
      <c r="A35" s="8" t="s">
        <v>47</v>
      </c>
      <c r="C35" s="8">
        <v>3000000</v>
      </c>
      <c r="E35" s="8">
        <v>29559723377</v>
      </c>
      <c r="G35" s="8">
        <v>19712871809</v>
      </c>
      <c r="I35" s="8">
        <v>9846851568</v>
      </c>
      <c r="K35" s="8">
        <v>6550000</v>
      </c>
      <c r="M35" s="8">
        <v>61702840140</v>
      </c>
      <c r="O35" s="8">
        <v>43039770114</v>
      </c>
      <c r="Q35" s="8">
        <v>18663070026</v>
      </c>
    </row>
    <row r="36" spans="1:17" ht="18.75" x14ac:dyDescent="0.2">
      <c r="A36" s="8" t="s">
        <v>41</v>
      </c>
      <c r="C36" s="8">
        <v>190734</v>
      </c>
      <c r="E36" s="8">
        <v>10887904340</v>
      </c>
      <c r="G36" s="8">
        <v>12672563646</v>
      </c>
      <c r="I36" s="8">
        <v>-1784659306</v>
      </c>
      <c r="K36" s="8">
        <v>191827</v>
      </c>
      <c r="M36" s="8">
        <v>10957468527</v>
      </c>
      <c r="O36" s="8">
        <v>12745183693</v>
      </c>
      <c r="Q36" s="8">
        <v>-1787715166</v>
      </c>
    </row>
    <row r="37" spans="1:17" ht="18.75" x14ac:dyDescent="0.2">
      <c r="A37" s="8" t="s">
        <v>52</v>
      </c>
      <c r="C37" s="8">
        <v>300000</v>
      </c>
      <c r="E37" s="8">
        <v>1181793587</v>
      </c>
      <c r="G37" s="8">
        <v>1272380605</v>
      </c>
      <c r="I37" s="8">
        <v>-90587018</v>
      </c>
      <c r="K37" s="8">
        <v>20411686</v>
      </c>
      <c r="M37" s="8">
        <v>48792053219</v>
      </c>
      <c r="O37" s="8">
        <v>48249248933</v>
      </c>
      <c r="Q37" s="8">
        <v>542804286</v>
      </c>
    </row>
    <row r="38" spans="1:17" ht="18.75" x14ac:dyDescent="0.2">
      <c r="A38" s="8" t="s">
        <v>27</v>
      </c>
      <c r="C38" s="8">
        <v>2200000</v>
      </c>
      <c r="E38" s="8">
        <v>7072900618</v>
      </c>
      <c r="G38" s="8">
        <v>4807684101</v>
      </c>
      <c r="I38" s="8">
        <v>2265216517</v>
      </c>
      <c r="K38" s="8">
        <v>42000000</v>
      </c>
      <c r="M38" s="8">
        <v>107972285578</v>
      </c>
      <c r="O38" s="8">
        <v>91039351782</v>
      </c>
      <c r="Q38" s="8">
        <v>16932933796</v>
      </c>
    </row>
    <row r="39" spans="1:17" ht="18.75" x14ac:dyDescent="0.2">
      <c r="A39" s="8" t="s">
        <v>102</v>
      </c>
      <c r="C39" s="8">
        <v>0</v>
      </c>
      <c r="E39" s="8">
        <v>0</v>
      </c>
      <c r="G39" s="8">
        <v>0</v>
      </c>
      <c r="I39" s="8">
        <v>0</v>
      </c>
      <c r="K39" s="8">
        <v>1373003</v>
      </c>
      <c r="M39" s="8">
        <v>48939405063</v>
      </c>
      <c r="O39" s="8">
        <v>38536349800</v>
      </c>
      <c r="Q39" s="8">
        <v>10403055263</v>
      </c>
    </row>
    <row r="40" spans="1:17" ht="18.75" x14ac:dyDescent="0.2">
      <c r="A40" s="8" t="s">
        <v>103</v>
      </c>
      <c r="C40" s="8">
        <v>0</v>
      </c>
      <c r="E40" s="8">
        <v>0</v>
      </c>
      <c r="G40" s="8">
        <v>0</v>
      </c>
      <c r="I40" s="8">
        <v>0</v>
      </c>
      <c r="K40" s="8">
        <v>600000</v>
      </c>
      <c r="M40" s="8">
        <v>74832500000</v>
      </c>
      <c r="O40" s="8">
        <v>69162100000</v>
      </c>
      <c r="Q40" s="8">
        <v>5670400000</v>
      </c>
    </row>
    <row r="41" spans="1:17" ht="18.75" x14ac:dyDescent="0.2">
      <c r="A41" s="8" t="s">
        <v>104</v>
      </c>
      <c r="C41" s="8">
        <v>0</v>
      </c>
      <c r="E41" s="8">
        <v>0</v>
      </c>
      <c r="G41" s="8">
        <v>0</v>
      </c>
      <c r="I41" s="8">
        <v>0</v>
      </c>
      <c r="K41" s="8">
        <v>200000</v>
      </c>
      <c r="M41" s="8">
        <v>6348543508</v>
      </c>
      <c r="O41" s="8">
        <v>2529721204</v>
      </c>
      <c r="Q41" s="8">
        <v>3818822304</v>
      </c>
    </row>
    <row r="42" spans="1:17" ht="18.75" x14ac:dyDescent="0.2">
      <c r="A42" s="8" t="s">
        <v>105</v>
      </c>
      <c r="C42" s="8">
        <v>0</v>
      </c>
      <c r="E42" s="8">
        <v>0</v>
      </c>
      <c r="G42" s="8">
        <v>0</v>
      </c>
      <c r="I42" s="8">
        <v>0</v>
      </c>
      <c r="K42" s="8">
        <v>5551361</v>
      </c>
      <c r="M42" s="8">
        <v>25701649415</v>
      </c>
      <c r="O42" s="8">
        <v>28765288001</v>
      </c>
      <c r="Q42" s="8">
        <v>-3063638586</v>
      </c>
    </row>
    <row r="43" spans="1:17" ht="18.75" x14ac:dyDescent="0.2">
      <c r="A43" s="8" t="s">
        <v>106</v>
      </c>
      <c r="C43" s="8">
        <v>0</v>
      </c>
      <c r="E43" s="8">
        <v>0</v>
      </c>
      <c r="G43" s="8">
        <v>0</v>
      </c>
      <c r="I43" s="8">
        <v>0</v>
      </c>
      <c r="K43" s="8">
        <v>400000</v>
      </c>
      <c r="M43" s="8">
        <v>4238977481</v>
      </c>
      <c r="O43" s="8">
        <v>1464691562</v>
      </c>
      <c r="Q43" s="8">
        <v>2774285919</v>
      </c>
    </row>
    <row r="44" spans="1:17" ht="18.75" x14ac:dyDescent="0.2">
      <c r="A44" s="8" t="s">
        <v>107</v>
      </c>
      <c r="C44" s="8">
        <v>0</v>
      </c>
      <c r="E44" s="8">
        <v>0</v>
      </c>
      <c r="G44" s="8">
        <v>0</v>
      </c>
      <c r="I44" s="8">
        <v>0</v>
      </c>
      <c r="K44" s="8">
        <v>10996383</v>
      </c>
      <c r="M44" s="8">
        <v>27265273420</v>
      </c>
      <c r="O44" s="8">
        <v>29970805065</v>
      </c>
      <c r="Q44" s="8">
        <v>-2705531645</v>
      </c>
    </row>
    <row r="45" spans="1:17" ht="18.75" x14ac:dyDescent="0.2">
      <c r="A45" s="8" t="s">
        <v>34</v>
      </c>
      <c r="C45" s="8">
        <v>0</v>
      </c>
      <c r="E45" s="8">
        <v>0</v>
      </c>
      <c r="G45" s="8">
        <v>0</v>
      </c>
      <c r="I45" s="8">
        <v>0</v>
      </c>
      <c r="K45" s="8">
        <v>435000</v>
      </c>
      <c r="M45" s="8">
        <v>10104396144</v>
      </c>
      <c r="O45" s="8">
        <v>8548542744</v>
      </c>
      <c r="Q45" s="8">
        <v>1555853400</v>
      </c>
    </row>
    <row r="46" spans="1:17" ht="18.75" x14ac:dyDescent="0.2">
      <c r="A46" s="8" t="s">
        <v>108</v>
      </c>
      <c r="C46" s="8">
        <v>0</v>
      </c>
      <c r="E46" s="8">
        <v>0</v>
      </c>
      <c r="G46" s="8">
        <v>0</v>
      </c>
      <c r="I46" s="8">
        <v>0</v>
      </c>
      <c r="K46" s="8">
        <v>8200000</v>
      </c>
      <c r="M46" s="8">
        <v>78936329464</v>
      </c>
      <c r="O46" s="8">
        <v>66185850332</v>
      </c>
      <c r="Q46" s="8">
        <v>12750479132</v>
      </c>
    </row>
    <row r="47" spans="1:17" ht="18.75" x14ac:dyDescent="0.2">
      <c r="A47" s="8" t="s">
        <v>109</v>
      </c>
      <c r="C47" s="8">
        <v>0</v>
      </c>
      <c r="E47" s="8">
        <v>0</v>
      </c>
      <c r="G47" s="8">
        <v>0</v>
      </c>
      <c r="I47" s="8">
        <v>0</v>
      </c>
      <c r="K47" s="8">
        <v>4500000</v>
      </c>
      <c r="M47" s="8">
        <v>14513550737</v>
      </c>
      <c r="O47" s="8">
        <v>14410086407</v>
      </c>
      <c r="Q47" s="8">
        <v>103464330</v>
      </c>
    </row>
    <row r="48" spans="1:17" ht="18.75" x14ac:dyDescent="0.2">
      <c r="A48" s="8" t="s">
        <v>110</v>
      </c>
      <c r="C48" s="8">
        <v>0</v>
      </c>
      <c r="E48" s="8">
        <v>0</v>
      </c>
      <c r="G48" s="8">
        <v>0</v>
      </c>
      <c r="I48" s="8">
        <v>0</v>
      </c>
      <c r="K48" s="8">
        <v>20000000</v>
      </c>
      <c r="M48" s="8">
        <v>59131605516</v>
      </c>
      <c r="O48" s="8">
        <v>42995647360</v>
      </c>
      <c r="Q48" s="8">
        <v>16135958156</v>
      </c>
    </row>
    <row r="49" spans="1:17" ht="18.75" x14ac:dyDescent="0.2">
      <c r="A49" s="8" t="s">
        <v>111</v>
      </c>
      <c r="C49" s="8">
        <v>0</v>
      </c>
      <c r="E49" s="8">
        <v>0</v>
      </c>
      <c r="G49" s="8">
        <v>0</v>
      </c>
      <c r="I49" s="8">
        <v>0</v>
      </c>
      <c r="K49" s="8">
        <v>8000000</v>
      </c>
      <c r="M49" s="8">
        <v>12145048653</v>
      </c>
      <c r="O49" s="8">
        <v>11470476086</v>
      </c>
      <c r="Q49" s="8">
        <v>674572567</v>
      </c>
    </row>
    <row r="50" spans="1:17" ht="18.75" x14ac:dyDescent="0.2">
      <c r="A50" s="8" t="s">
        <v>112</v>
      </c>
      <c r="C50" s="8">
        <v>0</v>
      </c>
      <c r="E50" s="8">
        <v>0</v>
      </c>
      <c r="G50" s="8">
        <v>0</v>
      </c>
      <c r="I50" s="8">
        <v>0</v>
      </c>
      <c r="K50" s="8">
        <v>100000</v>
      </c>
      <c r="M50" s="8">
        <v>2788278722</v>
      </c>
      <c r="O50" s="8">
        <v>1718566088</v>
      </c>
      <c r="Q50" s="8">
        <v>1069712634</v>
      </c>
    </row>
    <row r="51" spans="1:17" ht="18.75" x14ac:dyDescent="0.2">
      <c r="A51" s="8" t="s">
        <v>113</v>
      </c>
      <c r="C51" s="8">
        <v>0</v>
      </c>
      <c r="E51" s="8">
        <v>0</v>
      </c>
      <c r="G51" s="8">
        <v>0</v>
      </c>
      <c r="I51" s="8">
        <v>0</v>
      </c>
      <c r="K51" s="8">
        <v>100000</v>
      </c>
      <c r="M51" s="8">
        <v>4045484811</v>
      </c>
      <c r="O51" s="8">
        <v>3491276015</v>
      </c>
      <c r="Q51" s="8">
        <v>554208796</v>
      </c>
    </row>
    <row r="52" spans="1:17" ht="18.75" x14ac:dyDescent="0.2">
      <c r="A52" s="8" t="s">
        <v>114</v>
      </c>
      <c r="C52" s="8">
        <v>0</v>
      </c>
      <c r="E52" s="8">
        <v>0</v>
      </c>
      <c r="G52" s="8">
        <v>0</v>
      </c>
      <c r="I52" s="8">
        <v>0</v>
      </c>
      <c r="K52" s="8">
        <v>4550000</v>
      </c>
      <c r="M52" s="8">
        <v>8447244216</v>
      </c>
      <c r="O52" s="8">
        <v>6598572449</v>
      </c>
      <c r="Q52" s="8">
        <v>1848671767</v>
      </c>
    </row>
    <row r="53" spans="1:17" ht="18.75" x14ac:dyDescent="0.2">
      <c r="A53" s="8" t="s">
        <v>115</v>
      </c>
      <c r="C53" s="8">
        <v>0</v>
      </c>
      <c r="E53" s="8">
        <v>0</v>
      </c>
      <c r="G53" s="8">
        <v>0</v>
      </c>
      <c r="I53" s="8">
        <v>0</v>
      </c>
      <c r="K53" s="8">
        <v>200000</v>
      </c>
      <c r="M53" s="8">
        <v>2280236473</v>
      </c>
      <c r="O53" s="8">
        <v>1520038618</v>
      </c>
      <c r="Q53" s="8">
        <v>760197855</v>
      </c>
    </row>
    <row r="54" spans="1:17" ht="18.75" x14ac:dyDescent="0.2">
      <c r="A54" s="8" t="s">
        <v>116</v>
      </c>
      <c r="C54" s="8">
        <v>0</v>
      </c>
      <c r="E54" s="8">
        <v>0</v>
      </c>
      <c r="G54" s="8">
        <v>0</v>
      </c>
      <c r="I54" s="8">
        <v>0</v>
      </c>
      <c r="K54" s="8">
        <v>130000</v>
      </c>
      <c r="M54" s="8">
        <v>5095306474</v>
      </c>
      <c r="O54" s="8">
        <v>4474187554</v>
      </c>
      <c r="Q54" s="8">
        <v>621118920</v>
      </c>
    </row>
    <row r="55" spans="1:17" ht="18.75" x14ac:dyDescent="0.2">
      <c r="A55" s="8" t="s">
        <v>117</v>
      </c>
      <c r="C55" s="8">
        <v>0</v>
      </c>
      <c r="E55" s="8">
        <v>0</v>
      </c>
      <c r="G55" s="8">
        <v>0</v>
      </c>
      <c r="I55" s="8">
        <v>0</v>
      </c>
      <c r="K55" s="8">
        <v>2448095</v>
      </c>
      <c r="M55" s="8">
        <v>3012229680</v>
      </c>
      <c r="O55" s="8">
        <v>3286665290</v>
      </c>
      <c r="Q55" s="8">
        <v>-274435610</v>
      </c>
    </row>
    <row r="56" spans="1:17" ht="18.75" x14ac:dyDescent="0.2">
      <c r="A56" s="8" t="s">
        <v>118</v>
      </c>
      <c r="C56" s="8">
        <v>0</v>
      </c>
      <c r="E56" s="8">
        <v>0</v>
      </c>
      <c r="G56" s="8">
        <v>0</v>
      </c>
      <c r="I56" s="8">
        <v>0</v>
      </c>
      <c r="K56" s="8">
        <v>1100000</v>
      </c>
      <c r="M56" s="8">
        <v>16055920962</v>
      </c>
      <c r="O56" s="8">
        <v>14482478717</v>
      </c>
      <c r="Q56" s="8">
        <v>1573442245</v>
      </c>
    </row>
    <row r="57" spans="1:17" ht="18.75" x14ac:dyDescent="0.2">
      <c r="A57" s="8" t="s">
        <v>148</v>
      </c>
      <c r="C57" s="8">
        <v>0</v>
      </c>
      <c r="E57" s="8">
        <v>0</v>
      </c>
      <c r="G57" s="8">
        <v>0</v>
      </c>
      <c r="I57" s="8">
        <v>0</v>
      </c>
      <c r="K57" s="8">
        <v>2000000</v>
      </c>
      <c r="M57" s="8">
        <v>39064072526</v>
      </c>
      <c r="O57" s="8">
        <v>37032419383</v>
      </c>
      <c r="Q57" s="8">
        <v>2031653143</v>
      </c>
    </row>
    <row r="58" spans="1:17" ht="18.75" x14ac:dyDescent="0.2">
      <c r="A58" s="8" t="s">
        <v>119</v>
      </c>
      <c r="C58" s="8">
        <v>0</v>
      </c>
      <c r="E58" s="8">
        <v>0</v>
      </c>
      <c r="G58" s="8">
        <v>0</v>
      </c>
      <c r="I58" s="8">
        <v>0</v>
      </c>
      <c r="K58" s="8">
        <v>5000531</v>
      </c>
      <c r="M58" s="8">
        <v>70100886501</v>
      </c>
      <c r="O58" s="8">
        <v>50641023643</v>
      </c>
      <c r="Q58" s="8">
        <v>19459862858</v>
      </c>
    </row>
    <row r="59" spans="1:17" ht="18.75" x14ac:dyDescent="0.2">
      <c r="A59" s="8" t="s">
        <v>120</v>
      </c>
      <c r="C59" s="8">
        <v>0</v>
      </c>
      <c r="E59" s="8">
        <v>0</v>
      </c>
      <c r="G59" s="8">
        <v>0</v>
      </c>
      <c r="I59" s="8">
        <v>0</v>
      </c>
      <c r="K59" s="8">
        <v>39300000</v>
      </c>
      <c r="M59" s="8">
        <v>62165133143</v>
      </c>
      <c r="O59" s="8">
        <v>46692826429</v>
      </c>
      <c r="Q59" s="8">
        <v>15472306714</v>
      </c>
    </row>
    <row r="60" spans="1:17" ht="18.75" x14ac:dyDescent="0.2">
      <c r="A60" s="8" t="s">
        <v>121</v>
      </c>
      <c r="C60" s="8">
        <v>0</v>
      </c>
      <c r="E60" s="8">
        <v>0</v>
      </c>
      <c r="G60" s="8">
        <v>0</v>
      </c>
      <c r="I60" s="8">
        <v>0</v>
      </c>
      <c r="K60" s="8">
        <v>648</v>
      </c>
      <c r="M60" s="8">
        <v>5928380</v>
      </c>
      <c r="O60" s="8">
        <v>4114713</v>
      </c>
      <c r="Q60" s="8">
        <v>1813667</v>
      </c>
    </row>
    <row r="61" spans="1:17" ht="18.75" x14ac:dyDescent="0.2">
      <c r="A61" s="8" t="s">
        <v>122</v>
      </c>
      <c r="C61" s="8">
        <v>0</v>
      </c>
      <c r="E61" s="8">
        <v>0</v>
      </c>
      <c r="G61" s="8">
        <v>0</v>
      </c>
      <c r="I61" s="8">
        <v>0</v>
      </c>
      <c r="K61" s="8">
        <v>23000000</v>
      </c>
      <c r="M61" s="8">
        <v>55606860284</v>
      </c>
      <c r="O61" s="8">
        <v>44997532927</v>
      </c>
      <c r="Q61" s="8">
        <v>10609327357</v>
      </c>
    </row>
    <row r="62" spans="1:17" ht="18.75" x14ac:dyDescent="0.2">
      <c r="A62" s="8" t="s">
        <v>123</v>
      </c>
      <c r="C62" s="8">
        <v>0</v>
      </c>
      <c r="E62" s="8">
        <v>0</v>
      </c>
      <c r="G62" s="8">
        <v>0</v>
      </c>
      <c r="I62" s="8">
        <v>0</v>
      </c>
      <c r="K62" s="8">
        <v>100000</v>
      </c>
      <c r="M62" s="8">
        <v>6611495019</v>
      </c>
      <c r="O62" s="8">
        <v>4948146833</v>
      </c>
      <c r="Q62" s="8">
        <v>1663348186</v>
      </c>
    </row>
    <row r="63" spans="1:17" ht="18.75" x14ac:dyDescent="0.2">
      <c r="A63" s="8" t="s">
        <v>124</v>
      </c>
      <c r="C63" s="8">
        <v>0</v>
      </c>
      <c r="E63" s="8">
        <v>0</v>
      </c>
      <c r="G63" s="8">
        <v>0</v>
      </c>
      <c r="I63" s="8">
        <v>0</v>
      </c>
      <c r="K63" s="8">
        <v>600000</v>
      </c>
      <c r="M63" s="8">
        <v>5055537933</v>
      </c>
      <c r="O63" s="8">
        <v>3988517808</v>
      </c>
      <c r="Q63" s="8">
        <v>1067020125</v>
      </c>
    </row>
    <row r="64" spans="1:17" ht="18.75" x14ac:dyDescent="0.2">
      <c r="A64" s="8" t="s">
        <v>125</v>
      </c>
      <c r="C64" s="8">
        <v>0</v>
      </c>
      <c r="E64" s="8">
        <v>0</v>
      </c>
      <c r="G64" s="8">
        <v>0</v>
      </c>
      <c r="I64" s="8">
        <v>0</v>
      </c>
      <c r="K64" s="8">
        <v>1600000</v>
      </c>
      <c r="M64" s="8">
        <v>7956292191</v>
      </c>
      <c r="O64" s="8">
        <v>7771293081</v>
      </c>
      <c r="Q64" s="8">
        <v>184999110</v>
      </c>
    </row>
    <row r="65" spans="1:17" ht="18.75" x14ac:dyDescent="0.2">
      <c r="A65" s="8" t="s">
        <v>126</v>
      </c>
      <c r="C65" s="8">
        <v>0</v>
      </c>
      <c r="E65" s="8">
        <v>0</v>
      </c>
      <c r="G65" s="8">
        <v>0</v>
      </c>
      <c r="I65" s="8">
        <v>0</v>
      </c>
      <c r="K65" s="8">
        <v>100000</v>
      </c>
      <c r="M65" s="8">
        <v>6221532910</v>
      </c>
      <c r="O65" s="8">
        <v>4633310337</v>
      </c>
      <c r="Q65" s="8">
        <v>1588222573</v>
      </c>
    </row>
    <row r="66" spans="1:17" ht="18.75" x14ac:dyDescent="0.2">
      <c r="A66" s="8" t="s">
        <v>127</v>
      </c>
      <c r="C66" s="8">
        <v>0</v>
      </c>
      <c r="E66" s="8">
        <v>0</v>
      </c>
      <c r="G66" s="8">
        <v>0</v>
      </c>
      <c r="I66" s="8">
        <v>0</v>
      </c>
      <c r="K66" s="8">
        <v>600000</v>
      </c>
      <c r="M66" s="8">
        <v>10169771152</v>
      </c>
      <c r="O66" s="8">
        <v>8636775369</v>
      </c>
      <c r="Q66" s="8">
        <v>1532995783</v>
      </c>
    </row>
    <row r="67" spans="1:17" ht="18.75" x14ac:dyDescent="0.2">
      <c r="A67" s="8" t="s">
        <v>128</v>
      </c>
      <c r="C67" s="8">
        <v>0</v>
      </c>
      <c r="E67" s="8">
        <v>0</v>
      </c>
      <c r="G67" s="8">
        <v>0</v>
      </c>
      <c r="I67" s="8">
        <v>0</v>
      </c>
      <c r="K67" s="8">
        <v>5605883</v>
      </c>
      <c r="M67" s="8">
        <v>26059178656</v>
      </c>
      <c r="O67" s="8">
        <v>22825452032</v>
      </c>
      <c r="Q67" s="8">
        <v>3233726624</v>
      </c>
    </row>
    <row r="68" spans="1:17" ht="18.75" x14ac:dyDescent="0.2">
      <c r="A68" s="8" t="s">
        <v>129</v>
      </c>
      <c r="C68" s="8">
        <v>0</v>
      </c>
      <c r="E68" s="8">
        <v>0</v>
      </c>
      <c r="G68" s="8">
        <v>0</v>
      </c>
      <c r="I68" s="8">
        <v>0</v>
      </c>
      <c r="K68" s="8">
        <v>3300000</v>
      </c>
      <c r="M68" s="8">
        <v>13455145744</v>
      </c>
      <c r="O68" s="8">
        <v>9332445648</v>
      </c>
      <c r="Q68" s="8">
        <v>4122700096</v>
      </c>
    </row>
    <row r="69" spans="1:17" ht="18.75" x14ac:dyDescent="0.2">
      <c r="A69" s="8" t="s">
        <v>130</v>
      </c>
      <c r="C69" s="8">
        <v>0</v>
      </c>
      <c r="E69" s="8">
        <v>0</v>
      </c>
      <c r="G69" s="8">
        <v>0</v>
      </c>
      <c r="I69" s="8">
        <v>0</v>
      </c>
      <c r="K69" s="8">
        <v>6000000</v>
      </c>
      <c r="M69" s="8">
        <v>65034755249</v>
      </c>
      <c r="O69" s="8">
        <v>45120465000</v>
      </c>
      <c r="Q69" s="8">
        <v>19914290249</v>
      </c>
    </row>
    <row r="70" spans="1:17" ht="18.75" x14ac:dyDescent="0.2">
      <c r="A70" s="8" t="s">
        <v>131</v>
      </c>
      <c r="C70" s="8">
        <v>0</v>
      </c>
      <c r="E70" s="8">
        <v>0</v>
      </c>
      <c r="G70" s="8">
        <v>0</v>
      </c>
      <c r="I70" s="8">
        <v>0</v>
      </c>
      <c r="K70" s="8">
        <v>1500000</v>
      </c>
      <c r="M70" s="8">
        <v>20941858469</v>
      </c>
      <c r="O70" s="8">
        <v>12031727936</v>
      </c>
      <c r="Q70" s="8">
        <v>8910130533</v>
      </c>
    </row>
    <row r="71" spans="1:17" ht="18.75" x14ac:dyDescent="0.2">
      <c r="A71" s="8" t="s">
        <v>132</v>
      </c>
      <c r="C71" s="8">
        <v>0</v>
      </c>
      <c r="E71" s="8">
        <v>0</v>
      </c>
      <c r="G71" s="8">
        <v>0</v>
      </c>
      <c r="I71" s="8">
        <v>0</v>
      </c>
      <c r="K71" s="8">
        <v>4000000</v>
      </c>
      <c r="M71" s="8">
        <v>23706385259</v>
      </c>
      <c r="O71" s="8">
        <v>26704247088</v>
      </c>
      <c r="Q71" s="8">
        <v>-2997861829</v>
      </c>
    </row>
    <row r="72" spans="1:17" ht="18.75" x14ac:dyDescent="0.2">
      <c r="A72" s="8" t="s">
        <v>133</v>
      </c>
      <c r="C72" s="8">
        <v>0</v>
      </c>
      <c r="E72" s="8">
        <v>0</v>
      </c>
      <c r="G72" s="8">
        <v>0</v>
      </c>
      <c r="I72" s="8">
        <v>0</v>
      </c>
      <c r="K72" s="8">
        <v>1600000</v>
      </c>
      <c r="M72" s="8">
        <v>8425457885</v>
      </c>
      <c r="O72" s="8">
        <v>6616247199</v>
      </c>
      <c r="Q72" s="8">
        <v>1809210686</v>
      </c>
    </row>
    <row r="73" spans="1:17" ht="18.75" x14ac:dyDescent="0.2">
      <c r="A73" s="8" t="s">
        <v>134</v>
      </c>
      <c r="C73" s="8">
        <v>0</v>
      </c>
      <c r="E73" s="8">
        <v>0</v>
      </c>
      <c r="G73" s="8">
        <v>0</v>
      </c>
      <c r="I73" s="8">
        <v>0</v>
      </c>
      <c r="K73" s="8">
        <v>597321</v>
      </c>
      <c r="M73" s="8">
        <v>1873136870</v>
      </c>
      <c r="O73" s="8">
        <v>1844649724</v>
      </c>
      <c r="Q73" s="8">
        <v>28487146</v>
      </c>
    </row>
    <row r="74" spans="1:17" ht="18.75" x14ac:dyDescent="0.2">
      <c r="A74" s="8" t="s">
        <v>135</v>
      </c>
      <c r="C74" s="8">
        <v>0</v>
      </c>
      <c r="E74" s="8">
        <v>0</v>
      </c>
      <c r="G74" s="8">
        <v>0</v>
      </c>
      <c r="I74" s="8">
        <v>0</v>
      </c>
      <c r="K74" s="8">
        <v>3050000</v>
      </c>
      <c r="M74" s="8">
        <v>63155695895</v>
      </c>
      <c r="O74" s="8">
        <v>34677660084</v>
      </c>
      <c r="Q74" s="8">
        <v>28478035811</v>
      </c>
    </row>
    <row r="75" spans="1:17" ht="18.75" x14ac:dyDescent="0.2">
      <c r="A75" s="8" t="s">
        <v>136</v>
      </c>
      <c r="C75" s="8">
        <v>0</v>
      </c>
      <c r="E75" s="8">
        <v>0</v>
      </c>
      <c r="G75" s="8">
        <v>0</v>
      </c>
      <c r="I75" s="8">
        <v>0</v>
      </c>
      <c r="K75" s="8">
        <v>4800000</v>
      </c>
      <c r="M75" s="8">
        <v>12888396626</v>
      </c>
      <c r="O75" s="8">
        <v>9931790363</v>
      </c>
      <c r="Q75" s="8">
        <v>2956606263</v>
      </c>
    </row>
    <row r="76" spans="1:17" ht="18.75" x14ac:dyDescent="0.2">
      <c r="A76" s="8" t="s">
        <v>137</v>
      </c>
      <c r="C76" s="8">
        <v>0</v>
      </c>
      <c r="E76" s="8">
        <v>0</v>
      </c>
      <c r="G76" s="8">
        <v>0</v>
      </c>
      <c r="I76" s="8">
        <v>0</v>
      </c>
      <c r="K76" s="8">
        <v>12233034</v>
      </c>
      <c r="M76" s="8">
        <v>22880567033</v>
      </c>
      <c r="O76" s="8">
        <v>22624551093</v>
      </c>
      <c r="Q76" s="8">
        <v>256015940</v>
      </c>
    </row>
    <row r="77" spans="1:17" ht="18.75" x14ac:dyDescent="0.2">
      <c r="A77" s="8" t="s">
        <v>138</v>
      </c>
      <c r="C77" s="8">
        <v>0</v>
      </c>
      <c r="E77" s="8">
        <v>0</v>
      </c>
      <c r="G77" s="8">
        <v>0</v>
      </c>
      <c r="I77" s="8">
        <v>0</v>
      </c>
      <c r="K77" s="8">
        <v>149258</v>
      </c>
      <c r="M77" s="8">
        <v>1589037180</v>
      </c>
      <c r="O77" s="8">
        <v>1556009282</v>
      </c>
      <c r="Q77" s="8">
        <v>33027898</v>
      </c>
    </row>
    <row r="78" spans="1:17" ht="18.75" x14ac:dyDescent="0.2">
      <c r="A78" s="8" t="s">
        <v>139</v>
      </c>
      <c r="C78" s="8">
        <v>0</v>
      </c>
      <c r="E78" s="8">
        <v>0</v>
      </c>
      <c r="G78" s="8">
        <v>0</v>
      </c>
      <c r="I78" s="8">
        <v>0</v>
      </c>
      <c r="K78" s="8">
        <v>1200000</v>
      </c>
      <c r="M78" s="8">
        <v>5858362127</v>
      </c>
      <c r="O78" s="8">
        <v>5029362550</v>
      </c>
      <c r="Q78" s="8">
        <v>828999577</v>
      </c>
    </row>
    <row r="79" spans="1:17" ht="18.75" x14ac:dyDescent="0.2">
      <c r="A79" s="8" t="s">
        <v>140</v>
      </c>
      <c r="C79" s="8">
        <v>0</v>
      </c>
      <c r="E79" s="8">
        <v>0</v>
      </c>
      <c r="G79" s="8">
        <v>0</v>
      </c>
      <c r="I79" s="8">
        <v>0</v>
      </c>
      <c r="K79" s="8">
        <v>25000000</v>
      </c>
      <c r="M79" s="8">
        <v>51100832845</v>
      </c>
      <c r="O79" s="8">
        <v>45296836975</v>
      </c>
      <c r="Q79" s="8">
        <v>5803995870</v>
      </c>
    </row>
    <row r="80" spans="1:17" ht="18.75" x14ac:dyDescent="0.2">
      <c r="A80" s="8" t="s">
        <v>141</v>
      </c>
      <c r="C80" s="8">
        <v>0</v>
      </c>
      <c r="E80" s="8">
        <v>0</v>
      </c>
      <c r="G80" s="8">
        <v>0</v>
      </c>
      <c r="I80" s="8">
        <v>0</v>
      </c>
      <c r="K80" s="8">
        <v>5050000</v>
      </c>
      <c r="M80" s="8">
        <v>17681678079</v>
      </c>
      <c r="O80" s="8">
        <v>15906621422</v>
      </c>
      <c r="Q80" s="8">
        <v>1775056657</v>
      </c>
    </row>
    <row r="81" spans="1:17" ht="18.75" x14ac:dyDescent="0.2">
      <c r="A81" s="8" t="s">
        <v>142</v>
      </c>
      <c r="C81" s="8">
        <v>0</v>
      </c>
      <c r="E81" s="8">
        <v>0</v>
      </c>
      <c r="G81" s="8">
        <v>0</v>
      </c>
      <c r="I81" s="8">
        <v>0</v>
      </c>
      <c r="K81" s="8">
        <v>10000000</v>
      </c>
      <c r="M81" s="8">
        <v>62694491722</v>
      </c>
      <c r="O81" s="8">
        <v>40007610300</v>
      </c>
      <c r="Q81" s="8">
        <v>22686881422</v>
      </c>
    </row>
    <row r="82" spans="1:17" ht="18.75" x14ac:dyDescent="0.2">
      <c r="A82" s="8" t="s">
        <v>143</v>
      </c>
      <c r="C82" s="8">
        <v>0</v>
      </c>
      <c r="E82" s="8">
        <v>0</v>
      </c>
      <c r="G82" s="8">
        <v>0</v>
      </c>
      <c r="I82" s="8">
        <v>0</v>
      </c>
      <c r="K82" s="8">
        <v>400000</v>
      </c>
      <c r="M82" s="8">
        <v>5465423174</v>
      </c>
      <c r="O82" s="8">
        <v>4965093074</v>
      </c>
      <c r="Q82" s="8">
        <v>500330100</v>
      </c>
    </row>
    <row r="83" spans="1:17" ht="18.75" x14ac:dyDescent="0.2">
      <c r="A83" s="8" t="s">
        <v>144</v>
      </c>
      <c r="C83" s="8">
        <v>0</v>
      </c>
      <c r="E83" s="8">
        <v>0</v>
      </c>
      <c r="G83" s="8">
        <v>0</v>
      </c>
      <c r="I83" s="8">
        <v>0</v>
      </c>
      <c r="K83" s="8">
        <v>1542189</v>
      </c>
      <c r="M83" s="8">
        <v>7650319018</v>
      </c>
      <c r="O83" s="8">
        <v>6859745031</v>
      </c>
      <c r="Q83" s="8">
        <v>790573987</v>
      </c>
    </row>
    <row r="84" spans="1:17" ht="18.75" x14ac:dyDescent="0.2">
      <c r="A84" s="9" t="s">
        <v>153</v>
      </c>
      <c r="C84" s="9">
        <v>0</v>
      </c>
      <c r="E84" s="9">
        <v>0</v>
      </c>
      <c r="G84" s="9">
        <v>0</v>
      </c>
      <c r="I84" s="9">
        <v>0</v>
      </c>
      <c r="K84" s="9">
        <v>350000</v>
      </c>
      <c r="M84" s="9">
        <v>281832214563</v>
      </c>
      <c r="O84" s="9">
        <v>278045212265</v>
      </c>
      <c r="Q84" s="9">
        <v>3787002298</v>
      </c>
    </row>
    <row r="85" spans="1:17" ht="21.75" thickBot="1" x14ac:dyDescent="0.25">
      <c r="A85" s="11" t="s">
        <v>55</v>
      </c>
      <c r="C85" s="12">
        <f>SUM(C8:C84)</f>
        <v>91438731</v>
      </c>
      <c r="E85" s="12">
        <f>SUM(E8:E84)</f>
        <v>1417097189092</v>
      </c>
      <c r="F85" s="8">
        <f t="shared" ref="F85:Q85" si="0">SUM(F8:F84)</f>
        <v>0</v>
      </c>
      <c r="G85" s="12">
        <f t="shared" si="0"/>
        <v>1004793373014</v>
      </c>
      <c r="H85" s="8">
        <f t="shared" si="0"/>
        <v>0</v>
      </c>
      <c r="I85" s="12">
        <f t="shared" si="0"/>
        <v>412303816078</v>
      </c>
      <c r="J85" s="8">
        <f t="shared" si="0"/>
        <v>0</v>
      </c>
      <c r="K85" s="12">
        <f>SUM(K8:K84)</f>
        <v>551102325</v>
      </c>
      <c r="L85" s="8">
        <f t="shared" si="0"/>
        <v>0</v>
      </c>
      <c r="M85" s="12">
        <f>SUM(M8:M84)</f>
        <v>3972824057904</v>
      </c>
      <c r="N85" s="8">
        <f t="shared" si="0"/>
        <v>0</v>
      </c>
      <c r="O85" s="12">
        <f t="shared" si="0"/>
        <v>3238075210696</v>
      </c>
      <c r="P85" s="8">
        <f t="shared" si="0"/>
        <v>0</v>
      </c>
      <c r="Q85" s="12">
        <f t="shared" si="0"/>
        <v>734748847208</v>
      </c>
    </row>
    <row r="86" spans="1:17" ht="13.5" thickTop="1" x14ac:dyDescent="0.2"/>
  </sheetData>
  <mergeCells count="7">
    <mergeCell ref="A1:Q1"/>
    <mergeCell ref="A2:Q2"/>
    <mergeCell ref="A3:Q3"/>
    <mergeCell ref="A5:Q5"/>
    <mergeCell ref="A6:A7"/>
    <mergeCell ref="C6:I6"/>
    <mergeCell ref="K6:Q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12"/>
  <sheetViews>
    <sheetView rightToLeft="1" workbookViewId="0">
      <selection activeCell="I11" sqref="I11"/>
    </sheetView>
  </sheetViews>
  <sheetFormatPr defaultRowHeight="12.75" x14ac:dyDescent="0.2"/>
  <cols>
    <col min="1" max="1" width="12.5703125" style="2" customWidth="1"/>
    <col min="2" max="2" width="1.28515625" style="2" customWidth="1"/>
    <col min="3" max="3" width="10.85546875" style="2" bestFit="1" customWidth="1"/>
    <col min="4" max="4" width="1.28515625" style="2" customWidth="1"/>
    <col min="5" max="5" width="10.42578125" style="2" customWidth="1"/>
    <col min="6" max="6" width="1.28515625" style="2" customWidth="1"/>
    <col min="7" max="7" width="5.42578125" style="2" bestFit="1" customWidth="1"/>
    <col min="8" max="8" width="1.28515625" style="2" customWidth="1"/>
    <col min="9" max="9" width="10.5703125" style="2" bestFit="1" customWidth="1"/>
    <col min="10" max="10" width="1.28515625" style="2" customWidth="1"/>
    <col min="11" max="11" width="10.42578125" style="2" customWidth="1"/>
    <col min="12" max="12" width="1.28515625" style="2" customWidth="1"/>
    <col min="13" max="13" width="16.7109375" style="2" bestFit="1" customWidth="1"/>
    <col min="14" max="14" width="1.28515625" style="2" customWidth="1"/>
    <col min="15" max="15" width="17.140625" style="2" bestFit="1" customWidth="1"/>
    <col min="16" max="16" width="1.28515625" style="2" customWidth="1"/>
    <col min="17" max="17" width="11.42578125" style="2" bestFit="1" customWidth="1"/>
    <col min="18" max="18" width="1.28515625" style="2" customWidth="1"/>
    <col min="19" max="19" width="11.42578125" style="2" bestFit="1" customWidth="1"/>
    <col min="20" max="20" width="1.28515625" style="2" customWidth="1"/>
    <col min="21" max="21" width="17.28515625" style="2" bestFit="1" customWidth="1"/>
    <col min="22" max="22" width="1.28515625" style="2" customWidth="1"/>
    <col min="23" max="23" width="14.28515625" style="2" bestFit="1" customWidth="1"/>
    <col min="24" max="24" width="1.28515625" style="2" customWidth="1"/>
    <col min="25" max="25" width="16" style="2" bestFit="1" customWidth="1"/>
    <col min="26" max="26" width="0.28515625" style="2" customWidth="1"/>
    <col min="27" max="16384" width="9.140625" style="2"/>
  </cols>
  <sheetData>
    <row r="1" spans="1:25" ht="25.5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</row>
    <row r="2" spans="1:25" ht="25.5" x14ac:dyDescent="0.2">
      <c r="A2" s="39" t="s">
        <v>77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ht="25.5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</row>
    <row r="5" spans="1:25" ht="24" x14ac:dyDescent="0.2">
      <c r="A5" s="40" t="s">
        <v>199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</row>
    <row r="7" spans="1:25" ht="21" x14ac:dyDescent="0.2">
      <c r="E7" s="36" t="s">
        <v>96</v>
      </c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Y7" s="4" t="s">
        <v>97</v>
      </c>
    </row>
    <row r="8" spans="1:25" ht="21" x14ac:dyDescent="0.2">
      <c r="A8" s="4" t="s">
        <v>200</v>
      </c>
      <c r="C8" s="4" t="s">
        <v>201</v>
      </c>
      <c r="E8" s="13" t="s">
        <v>58</v>
      </c>
      <c r="F8" s="5"/>
      <c r="G8" s="13" t="s">
        <v>13</v>
      </c>
      <c r="H8" s="5"/>
      <c r="I8" s="13" t="s">
        <v>57</v>
      </c>
      <c r="J8" s="5"/>
      <c r="K8" s="13" t="s">
        <v>202</v>
      </c>
      <c r="L8" s="5"/>
      <c r="M8" s="13" t="s">
        <v>203</v>
      </c>
      <c r="N8" s="5"/>
      <c r="O8" s="13" t="s">
        <v>204</v>
      </c>
      <c r="P8" s="5"/>
      <c r="Q8" s="13" t="s">
        <v>205</v>
      </c>
      <c r="R8" s="5"/>
      <c r="S8" s="13" t="s">
        <v>206</v>
      </c>
      <c r="T8" s="5"/>
      <c r="U8" s="13" t="s">
        <v>207</v>
      </c>
      <c r="V8" s="5"/>
      <c r="W8" s="13" t="s">
        <v>208</v>
      </c>
      <c r="Y8" s="13" t="s">
        <v>208</v>
      </c>
    </row>
    <row r="9" spans="1:25" ht="18.75" x14ac:dyDescent="0.2">
      <c r="A9" s="7" t="s">
        <v>209</v>
      </c>
      <c r="C9" s="7" t="s">
        <v>210</v>
      </c>
      <c r="E9" s="5"/>
      <c r="G9" s="7">
        <v>0</v>
      </c>
      <c r="I9" s="7">
        <v>0</v>
      </c>
      <c r="K9" s="7">
        <v>0</v>
      </c>
      <c r="M9" s="7">
        <v>0</v>
      </c>
      <c r="O9" s="7">
        <v>0</v>
      </c>
      <c r="Q9" s="7">
        <v>0</v>
      </c>
      <c r="S9" s="7">
        <v>0</v>
      </c>
      <c r="U9" s="7">
        <v>0</v>
      </c>
      <c r="W9" s="7">
        <v>0</v>
      </c>
      <c r="Y9" s="7">
        <v>8453310508.8999996</v>
      </c>
    </row>
    <row r="10" spans="1:25" ht="18.75" x14ac:dyDescent="0.2">
      <c r="A10" s="8" t="s">
        <v>211</v>
      </c>
      <c r="C10" s="8" t="s">
        <v>212</v>
      </c>
      <c r="G10" s="8">
        <v>0</v>
      </c>
      <c r="I10" s="8">
        <v>0</v>
      </c>
      <c r="K10" s="8">
        <v>0</v>
      </c>
      <c r="M10" s="8">
        <v>0</v>
      </c>
      <c r="O10" s="8">
        <v>0</v>
      </c>
      <c r="Q10" s="8">
        <v>0</v>
      </c>
      <c r="S10" s="8">
        <v>0</v>
      </c>
      <c r="U10" s="8">
        <v>0</v>
      </c>
      <c r="W10" s="8">
        <v>0</v>
      </c>
      <c r="Y10" s="8">
        <v>-161038680</v>
      </c>
    </row>
    <row r="11" spans="1:25" ht="18.75" x14ac:dyDescent="0.2">
      <c r="A11" s="9" t="s">
        <v>211</v>
      </c>
      <c r="B11" s="10"/>
      <c r="C11" s="9" t="s">
        <v>212</v>
      </c>
      <c r="E11" s="10"/>
      <c r="G11" s="9">
        <v>0</v>
      </c>
      <c r="I11" s="9">
        <v>0</v>
      </c>
      <c r="K11" s="9">
        <v>0</v>
      </c>
      <c r="M11" s="9">
        <v>0</v>
      </c>
      <c r="O11" s="9">
        <v>0</v>
      </c>
      <c r="Q11" s="9">
        <v>0</v>
      </c>
      <c r="S11" s="9">
        <v>0</v>
      </c>
      <c r="U11" s="9">
        <v>0</v>
      </c>
      <c r="W11" s="9">
        <v>0</v>
      </c>
      <c r="Y11" s="9">
        <v>-803541517</v>
      </c>
    </row>
    <row r="12" spans="1:25" ht="21" x14ac:dyDescent="0.2">
      <c r="A12" s="34" t="s">
        <v>55</v>
      </c>
      <c r="B12" s="34"/>
      <c r="C12" s="34"/>
      <c r="E12" s="12"/>
      <c r="G12" s="12"/>
      <c r="I12" s="12"/>
      <c r="K12" s="12">
        <v>0</v>
      </c>
      <c r="M12" s="12">
        <v>0</v>
      </c>
      <c r="O12" s="12">
        <v>0</v>
      </c>
      <c r="Q12" s="12">
        <v>0</v>
      </c>
      <c r="S12" s="12">
        <v>0</v>
      </c>
      <c r="U12" s="12">
        <v>0</v>
      </c>
      <c r="W12" s="12">
        <v>0</v>
      </c>
      <c r="Y12" s="12">
        <f>SUM(Y9:Y11)</f>
        <v>7488730311.8999996</v>
      </c>
    </row>
  </sheetData>
  <mergeCells count="6">
    <mergeCell ref="A12:C12"/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Q33"/>
  <sheetViews>
    <sheetView rightToLeft="1" workbookViewId="0">
      <pane ySplit="7" topLeftCell="A20" activePane="bottomLeft" state="frozen"/>
      <selection pane="bottomLeft" activeCell="I32" sqref="I32"/>
    </sheetView>
  </sheetViews>
  <sheetFormatPr defaultRowHeight="12.75" x14ac:dyDescent="0.2"/>
  <cols>
    <col min="1" max="1" width="22.85546875" style="2" bestFit="1" customWidth="1"/>
    <col min="2" max="2" width="1.28515625" style="2" customWidth="1"/>
    <col min="3" max="3" width="13.140625" style="2" bestFit="1" customWidth="1"/>
    <col min="4" max="4" width="1.28515625" style="2" customWidth="1"/>
    <col min="5" max="5" width="18.5703125" style="2" bestFit="1" customWidth="1"/>
    <col min="6" max="6" width="1.28515625" style="2" customWidth="1"/>
    <col min="7" max="7" width="18.7109375" style="2" bestFit="1" customWidth="1"/>
    <col min="8" max="8" width="1.28515625" style="2" customWidth="1"/>
    <col min="9" max="9" width="26.28515625" style="2" bestFit="1" customWidth="1"/>
    <col min="10" max="10" width="1.28515625" style="2" customWidth="1"/>
    <col min="11" max="11" width="13.140625" style="2" bestFit="1" customWidth="1"/>
    <col min="12" max="12" width="1.28515625" style="2" customWidth="1"/>
    <col min="13" max="13" width="18.5703125" style="2" bestFit="1" customWidth="1"/>
    <col min="14" max="14" width="1.28515625" style="2" customWidth="1"/>
    <col min="15" max="15" width="18.5703125" style="2" bestFit="1" customWidth="1"/>
    <col min="16" max="16" width="1.28515625" style="2" customWidth="1"/>
    <col min="17" max="17" width="17.85546875" style="2" customWidth="1"/>
    <col min="18" max="18" width="0.28515625" style="2" customWidth="1"/>
    <col min="19" max="16384" width="9.140625" style="2"/>
  </cols>
  <sheetData>
    <row r="1" spans="1:17" ht="25.5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7" ht="25.5" x14ac:dyDescent="0.2">
      <c r="A2" s="39" t="s">
        <v>77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17" ht="25.5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</row>
    <row r="5" spans="1:17" ht="24" x14ac:dyDescent="0.2">
      <c r="A5" s="40" t="s">
        <v>213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</row>
    <row r="6" spans="1:17" ht="21" x14ac:dyDescent="0.2">
      <c r="A6" s="36" t="s">
        <v>80</v>
      </c>
      <c r="C6" s="36" t="s">
        <v>96</v>
      </c>
      <c r="D6" s="36"/>
      <c r="E6" s="36"/>
      <c r="F6" s="36"/>
      <c r="G6" s="36"/>
      <c r="H6" s="36"/>
      <c r="I6" s="36"/>
      <c r="K6" s="36" t="s">
        <v>97</v>
      </c>
      <c r="L6" s="36"/>
      <c r="M6" s="36"/>
      <c r="N6" s="36"/>
      <c r="O6" s="36"/>
      <c r="P6" s="36"/>
      <c r="Q6" s="36"/>
    </row>
    <row r="7" spans="1:17" ht="42" x14ac:dyDescent="0.2">
      <c r="A7" s="36"/>
      <c r="C7" s="13" t="s">
        <v>13</v>
      </c>
      <c r="D7" s="5"/>
      <c r="E7" s="13" t="s">
        <v>15</v>
      </c>
      <c r="F7" s="5"/>
      <c r="G7" s="13" t="s">
        <v>197</v>
      </c>
      <c r="H7" s="5"/>
      <c r="I7" s="13" t="s">
        <v>214</v>
      </c>
      <c r="K7" s="13" t="s">
        <v>13</v>
      </c>
      <c r="L7" s="5"/>
      <c r="M7" s="13" t="s">
        <v>15</v>
      </c>
      <c r="N7" s="5"/>
      <c r="O7" s="13" t="s">
        <v>197</v>
      </c>
      <c r="P7" s="5"/>
      <c r="Q7" s="13" t="s">
        <v>214</v>
      </c>
    </row>
    <row r="8" spans="1:17" ht="18.75" x14ac:dyDescent="0.2">
      <c r="A8" s="7" t="s">
        <v>23</v>
      </c>
      <c r="C8" s="7">
        <v>5800000</v>
      </c>
      <c r="E8" s="7">
        <v>28718278340</v>
      </c>
      <c r="G8" s="7">
        <v>24508372431</v>
      </c>
      <c r="I8" s="7">
        <v>4209905909</v>
      </c>
      <c r="K8" s="7">
        <v>5800000</v>
      </c>
      <c r="M8" s="7">
        <v>28718278340</v>
      </c>
      <c r="O8" s="7">
        <v>21478885926</v>
      </c>
      <c r="Q8" s="7">
        <v>7239392414</v>
      </c>
    </row>
    <row r="9" spans="1:17" ht="18.75" x14ac:dyDescent="0.2">
      <c r="A9" s="8" t="s">
        <v>40</v>
      </c>
      <c r="C9" s="8">
        <v>32680000</v>
      </c>
      <c r="E9" s="8">
        <v>543158675300</v>
      </c>
      <c r="G9" s="8">
        <v>547232659309</v>
      </c>
      <c r="I9" s="8">
        <v>-4073984009</v>
      </c>
      <c r="K9" s="8">
        <v>32680000</v>
      </c>
      <c r="M9" s="8">
        <v>543158675300</v>
      </c>
      <c r="O9" s="8">
        <v>313390477938</v>
      </c>
      <c r="Q9" s="8">
        <v>229768197362</v>
      </c>
    </row>
    <row r="10" spans="1:17" ht="18.75" x14ac:dyDescent="0.2">
      <c r="A10" s="8" t="s">
        <v>53</v>
      </c>
      <c r="C10" s="8">
        <v>20000000</v>
      </c>
      <c r="E10" s="8">
        <v>34253160400</v>
      </c>
      <c r="G10" s="8">
        <v>33555153284</v>
      </c>
      <c r="I10" s="8">
        <v>698007115</v>
      </c>
      <c r="K10" s="8">
        <v>20000000</v>
      </c>
      <c r="M10" s="8">
        <v>34253160400</v>
      </c>
      <c r="O10" s="8">
        <v>33555153284</v>
      </c>
      <c r="Q10" s="8">
        <v>698007115</v>
      </c>
    </row>
    <row r="11" spans="1:17" ht="18.75" x14ac:dyDescent="0.2">
      <c r="A11" s="8" t="s">
        <v>35</v>
      </c>
      <c r="C11" s="8">
        <v>4000000</v>
      </c>
      <c r="E11" s="8">
        <v>15161885600</v>
      </c>
      <c r="G11" s="8">
        <v>10284674046</v>
      </c>
      <c r="I11" s="8">
        <v>4877211554</v>
      </c>
      <c r="K11" s="8">
        <v>4000000</v>
      </c>
      <c r="M11" s="8">
        <v>15161885600</v>
      </c>
      <c r="O11" s="8">
        <v>10200554222</v>
      </c>
      <c r="Q11" s="8">
        <v>4961331378</v>
      </c>
    </row>
    <row r="12" spans="1:17" ht="18.75" x14ac:dyDescent="0.2">
      <c r="A12" s="8" t="s">
        <v>48</v>
      </c>
      <c r="C12" s="8">
        <v>10300000</v>
      </c>
      <c r="E12" s="8">
        <v>38530836370</v>
      </c>
      <c r="G12" s="8">
        <v>39190028473</v>
      </c>
      <c r="I12" s="8">
        <v>-659192103</v>
      </c>
      <c r="K12" s="8">
        <v>10300000</v>
      </c>
      <c r="M12" s="8">
        <v>38530836370</v>
      </c>
      <c r="O12" s="8">
        <v>30564009100</v>
      </c>
      <c r="Q12" s="8">
        <v>7966827269</v>
      </c>
    </row>
    <row r="13" spans="1:17" ht="18.75" x14ac:dyDescent="0.2">
      <c r="A13" s="8" t="s">
        <v>20</v>
      </c>
      <c r="C13" s="8">
        <v>11100000</v>
      </c>
      <c r="E13" s="8">
        <v>39100399350</v>
      </c>
      <c r="G13" s="8">
        <v>34970595549</v>
      </c>
      <c r="I13" s="8">
        <v>4129803800</v>
      </c>
      <c r="K13" s="8">
        <v>11100000</v>
      </c>
      <c r="M13" s="8">
        <v>39100399350</v>
      </c>
      <c r="O13" s="8">
        <v>28506616562</v>
      </c>
      <c r="Q13" s="8">
        <v>10593782788</v>
      </c>
    </row>
    <row r="14" spans="1:17" ht="18.75" x14ac:dyDescent="0.2">
      <c r="A14" s="8" t="s">
        <v>29</v>
      </c>
      <c r="C14" s="8">
        <v>52600000</v>
      </c>
      <c r="E14" s="8">
        <v>426942028360</v>
      </c>
      <c r="G14" s="8">
        <v>357017655031</v>
      </c>
      <c r="I14" s="8">
        <v>69924373329</v>
      </c>
      <c r="K14" s="8">
        <v>52600000</v>
      </c>
      <c r="M14" s="8">
        <v>426942028360</v>
      </c>
      <c r="O14" s="8">
        <v>283479690767</v>
      </c>
      <c r="Q14" s="8">
        <v>143462337593</v>
      </c>
    </row>
    <row r="15" spans="1:17" ht="18.75" x14ac:dyDescent="0.2">
      <c r="A15" s="8" t="s">
        <v>42</v>
      </c>
      <c r="C15" s="8">
        <v>130500000</v>
      </c>
      <c r="E15" s="8">
        <v>310390490295</v>
      </c>
      <c r="G15" s="8">
        <v>356335261324</v>
      </c>
      <c r="I15" s="8">
        <v>-45944771029</v>
      </c>
      <c r="K15" s="8">
        <v>130500000</v>
      </c>
      <c r="M15" s="8">
        <v>310390490295</v>
      </c>
      <c r="O15" s="8">
        <v>275773886006</v>
      </c>
      <c r="Q15" s="8">
        <v>34616604288</v>
      </c>
    </row>
    <row r="16" spans="1:17" ht="18.75" x14ac:dyDescent="0.2">
      <c r="A16" s="8" t="s">
        <v>31</v>
      </c>
      <c r="C16" s="8">
        <v>24900000</v>
      </c>
      <c r="E16" s="8">
        <v>322680250380</v>
      </c>
      <c r="G16" s="8">
        <v>339099469950</v>
      </c>
      <c r="I16" s="8">
        <v>-16419219570</v>
      </c>
      <c r="K16" s="8">
        <v>24900000</v>
      </c>
      <c r="M16" s="8">
        <v>322680250380</v>
      </c>
      <c r="O16" s="8">
        <v>276989393221</v>
      </c>
      <c r="Q16" s="8">
        <v>45690857158</v>
      </c>
    </row>
    <row r="17" spans="1:17" ht="18.75" x14ac:dyDescent="0.2">
      <c r="A17" s="8" t="s">
        <v>52</v>
      </c>
      <c r="C17" s="8">
        <v>9000000</v>
      </c>
      <c r="E17" s="8">
        <v>37061284500</v>
      </c>
      <c r="G17" s="8">
        <v>38171418152</v>
      </c>
      <c r="I17" s="8">
        <v>-1110133652</v>
      </c>
      <c r="K17" s="8">
        <v>9000000</v>
      </c>
      <c r="M17" s="8">
        <v>37061284500</v>
      </c>
      <c r="O17" s="8">
        <v>38171418152</v>
      </c>
      <c r="Q17" s="8">
        <v>-1110133652</v>
      </c>
    </row>
    <row r="18" spans="1:17" ht="18.75" x14ac:dyDescent="0.2">
      <c r="A18" s="8" t="s">
        <v>26</v>
      </c>
      <c r="C18" s="8">
        <v>7117237</v>
      </c>
      <c r="E18" s="8">
        <v>184323961783</v>
      </c>
      <c r="G18" s="8">
        <v>193605251140</v>
      </c>
      <c r="I18" s="8">
        <v>-9281289356</v>
      </c>
      <c r="K18" s="8">
        <v>7117237</v>
      </c>
      <c r="M18" s="8">
        <v>184323961783</v>
      </c>
      <c r="O18" s="8">
        <v>153574131170</v>
      </c>
      <c r="Q18" s="8">
        <v>30749830613</v>
      </c>
    </row>
    <row r="19" spans="1:17" ht="18.75" x14ac:dyDescent="0.2">
      <c r="A19" s="8" t="s">
        <v>49</v>
      </c>
      <c r="C19" s="8">
        <v>800000</v>
      </c>
      <c r="E19" s="8">
        <v>6152074000</v>
      </c>
      <c r="G19" s="8">
        <v>7063531311</v>
      </c>
      <c r="I19" s="8">
        <v>-911457311</v>
      </c>
      <c r="K19" s="8">
        <v>800000</v>
      </c>
      <c r="M19" s="8">
        <v>6152074000</v>
      </c>
      <c r="O19" s="8">
        <v>5015225123</v>
      </c>
      <c r="Q19" s="8">
        <v>1136848877</v>
      </c>
    </row>
    <row r="20" spans="1:17" ht="18.75" x14ac:dyDescent="0.2">
      <c r="A20" s="8" t="s">
        <v>27</v>
      </c>
      <c r="C20" s="8">
        <v>119200000</v>
      </c>
      <c r="E20" s="8">
        <v>359566895360</v>
      </c>
      <c r="G20" s="8">
        <v>387197738692</v>
      </c>
      <c r="I20" s="8">
        <v>-27630843332</v>
      </c>
      <c r="K20" s="8">
        <v>119200000</v>
      </c>
      <c r="M20" s="8">
        <v>359566895360</v>
      </c>
      <c r="O20" s="8">
        <v>303595927167</v>
      </c>
      <c r="Q20" s="8">
        <v>55970968192</v>
      </c>
    </row>
    <row r="21" spans="1:17" ht="18.75" x14ac:dyDescent="0.2">
      <c r="A21" s="8" t="s">
        <v>32</v>
      </c>
      <c r="C21" s="8">
        <v>1500000</v>
      </c>
      <c r="E21" s="8">
        <v>27714101100</v>
      </c>
      <c r="G21" s="8">
        <v>33036239671</v>
      </c>
      <c r="I21" s="8">
        <v>-5322138571</v>
      </c>
      <c r="K21" s="8">
        <v>1500000</v>
      </c>
      <c r="M21" s="8">
        <v>27714101100</v>
      </c>
      <c r="O21" s="8">
        <v>15774384478</v>
      </c>
      <c r="Q21" s="8">
        <v>11939716622</v>
      </c>
    </row>
    <row r="22" spans="1:17" ht="18.75" x14ac:dyDescent="0.2">
      <c r="A22" s="8" t="s">
        <v>22</v>
      </c>
      <c r="C22" s="8">
        <v>3100000</v>
      </c>
      <c r="E22" s="8">
        <v>69333873980</v>
      </c>
      <c r="G22" s="8">
        <v>76366816439</v>
      </c>
      <c r="I22" s="8">
        <v>-7032942459</v>
      </c>
      <c r="K22" s="8">
        <v>3100000</v>
      </c>
      <c r="M22" s="8">
        <v>69333873980</v>
      </c>
      <c r="O22" s="8">
        <v>58592527831</v>
      </c>
      <c r="Q22" s="8">
        <v>10741346148</v>
      </c>
    </row>
    <row r="23" spans="1:17" ht="18.75" x14ac:dyDescent="0.2">
      <c r="A23" s="8" t="s">
        <v>30</v>
      </c>
      <c r="C23" s="8">
        <v>2160000</v>
      </c>
      <c r="E23" s="8">
        <v>23726366424</v>
      </c>
      <c r="G23" s="8">
        <v>24774422431</v>
      </c>
      <c r="I23" s="8">
        <v>-1048056007</v>
      </c>
      <c r="K23" s="8">
        <v>2160000</v>
      </c>
      <c r="M23" s="8">
        <v>23726366424</v>
      </c>
      <c r="O23" s="8">
        <v>22044636587</v>
      </c>
      <c r="Q23" s="8">
        <v>1681729836</v>
      </c>
    </row>
    <row r="24" spans="1:17" ht="18.75" x14ac:dyDescent="0.2">
      <c r="A24" s="8" t="s">
        <v>21</v>
      </c>
      <c r="C24" s="8">
        <v>13150000</v>
      </c>
      <c r="E24" s="8">
        <v>233304506940</v>
      </c>
      <c r="G24" s="8">
        <v>259429324675</v>
      </c>
      <c r="I24" s="8">
        <v>-26124817735</v>
      </c>
      <c r="K24" s="8">
        <v>13150000</v>
      </c>
      <c r="M24" s="8">
        <v>233304506940</v>
      </c>
      <c r="O24" s="8">
        <v>196946196405</v>
      </c>
      <c r="Q24" s="8">
        <v>36358310535</v>
      </c>
    </row>
    <row r="25" spans="1:17" ht="18.75" x14ac:dyDescent="0.2">
      <c r="A25" s="8" t="s">
        <v>43</v>
      </c>
      <c r="C25" s="8">
        <v>15820000</v>
      </c>
      <c r="E25" s="8">
        <v>643606167400</v>
      </c>
      <c r="G25" s="8">
        <v>743244329614</v>
      </c>
      <c r="I25" s="8">
        <v>-99638162214</v>
      </c>
      <c r="K25" s="8">
        <v>15820000</v>
      </c>
      <c r="M25" s="8">
        <v>643606167400</v>
      </c>
      <c r="O25" s="8">
        <v>333334700314</v>
      </c>
      <c r="Q25" s="8">
        <v>310271467086</v>
      </c>
    </row>
    <row r="26" spans="1:17" ht="18.75" x14ac:dyDescent="0.2">
      <c r="A26" s="8" t="s">
        <v>45</v>
      </c>
      <c r="C26" s="8">
        <v>8980000</v>
      </c>
      <c r="E26" s="8">
        <v>76541921714</v>
      </c>
      <c r="G26" s="8">
        <v>83756426159</v>
      </c>
      <c r="I26" s="8">
        <v>-7214504445</v>
      </c>
      <c r="K26" s="8">
        <v>8980000</v>
      </c>
      <c r="M26" s="8">
        <v>76541921714</v>
      </c>
      <c r="O26" s="8">
        <v>73557646989</v>
      </c>
      <c r="Q26" s="8">
        <v>2984274724</v>
      </c>
    </row>
    <row r="27" spans="1:17" ht="18.75" x14ac:dyDescent="0.2">
      <c r="A27" s="8" t="s">
        <v>50</v>
      </c>
      <c r="C27" s="8">
        <v>1500000</v>
      </c>
      <c r="E27" s="8">
        <v>18366917700</v>
      </c>
      <c r="G27" s="8">
        <v>17446005479</v>
      </c>
      <c r="I27" s="8">
        <v>920912220</v>
      </c>
      <c r="K27" s="8">
        <v>1500000</v>
      </c>
      <c r="M27" s="8">
        <v>18366917700</v>
      </c>
      <c r="O27" s="8">
        <v>17446005479</v>
      </c>
      <c r="Q27" s="8">
        <v>920912220</v>
      </c>
    </row>
    <row r="28" spans="1:17" ht="18.75" x14ac:dyDescent="0.2">
      <c r="A28" s="8" t="s">
        <v>34</v>
      </c>
      <c r="C28" s="8">
        <v>1450000</v>
      </c>
      <c r="E28" s="8">
        <v>13855562145</v>
      </c>
      <c r="G28" s="8">
        <v>11395228680</v>
      </c>
      <c r="I28" s="8">
        <v>2460333465</v>
      </c>
      <c r="K28" s="8">
        <v>1450000</v>
      </c>
      <c r="M28" s="8">
        <v>13855562145</v>
      </c>
      <c r="O28" s="8">
        <v>8548542744</v>
      </c>
      <c r="Q28" s="8">
        <v>5307019401</v>
      </c>
    </row>
    <row r="29" spans="1:17" ht="18.75" x14ac:dyDescent="0.2">
      <c r="A29" s="8" t="s">
        <v>33</v>
      </c>
      <c r="C29" s="8">
        <v>585000</v>
      </c>
      <c r="E29" s="8">
        <v>3591417076</v>
      </c>
      <c r="G29" s="8">
        <v>3591417076</v>
      </c>
      <c r="I29" s="8">
        <v>0</v>
      </c>
      <c r="K29" s="8">
        <v>585000</v>
      </c>
      <c r="M29" s="8">
        <v>3591417076</v>
      </c>
      <c r="O29" s="8">
        <v>3970921429</v>
      </c>
      <c r="Q29" s="8">
        <v>-379504352</v>
      </c>
    </row>
    <row r="30" spans="1:17" ht="18.75" x14ac:dyDescent="0.2">
      <c r="A30" s="8" t="s">
        <v>51</v>
      </c>
      <c r="C30" s="8">
        <v>110</v>
      </c>
      <c r="E30" s="8">
        <v>849184</v>
      </c>
      <c r="G30" s="8">
        <v>764107</v>
      </c>
      <c r="I30" s="8">
        <v>85077</v>
      </c>
      <c r="K30" s="8">
        <v>110</v>
      </c>
      <c r="M30" s="8">
        <v>849184</v>
      </c>
      <c r="O30" s="8">
        <v>764107</v>
      </c>
      <c r="Q30" s="8">
        <v>85077</v>
      </c>
    </row>
    <row r="31" spans="1:17" ht="18.75" x14ac:dyDescent="0.2">
      <c r="A31" s="9" t="s">
        <v>66</v>
      </c>
      <c r="C31" s="9">
        <v>10000000</v>
      </c>
      <c r="E31" s="9">
        <v>99927500000</v>
      </c>
      <c r="G31" s="9">
        <v>100072500000</v>
      </c>
      <c r="I31" s="9">
        <v>-144999999</v>
      </c>
      <c r="K31" s="9">
        <v>10000000</v>
      </c>
      <c r="M31" s="9">
        <v>99927500000</v>
      </c>
      <c r="O31" s="9">
        <v>100072500000</v>
      </c>
      <c r="Q31" s="9">
        <v>-144999999</v>
      </c>
    </row>
    <row r="32" spans="1:17" ht="21.75" thickBot="1" x14ac:dyDescent="0.25">
      <c r="A32" s="11" t="s">
        <v>55</v>
      </c>
      <c r="C32" s="12">
        <f>SUM(C8:C31)</f>
        <v>486242347</v>
      </c>
      <c r="E32" s="12">
        <f>SUM(E8:E31)</f>
        <v>3556009403701</v>
      </c>
      <c r="F32" s="8">
        <f t="shared" ref="F32:Q32" si="0">SUM(F8:F31)</f>
        <v>0</v>
      </c>
      <c r="G32" s="12">
        <f t="shared" si="0"/>
        <v>3721345283023</v>
      </c>
      <c r="H32" s="8">
        <f t="shared" si="0"/>
        <v>0</v>
      </c>
      <c r="I32" s="12">
        <f>SUM(I8:I31)</f>
        <v>-165335879323</v>
      </c>
      <c r="J32" s="8">
        <f t="shared" si="0"/>
        <v>0</v>
      </c>
      <c r="K32" s="12">
        <f t="shared" si="0"/>
        <v>486242347</v>
      </c>
      <c r="L32" s="8">
        <f t="shared" si="0"/>
        <v>0</v>
      </c>
      <c r="M32" s="12">
        <f t="shared" si="0"/>
        <v>3556009403701</v>
      </c>
      <c r="N32" s="8">
        <f t="shared" si="0"/>
        <v>0</v>
      </c>
      <c r="O32" s="12">
        <f t="shared" si="0"/>
        <v>2604584195001</v>
      </c>
      <c r="P32" s="8">
        <f t="shared" si="0"/>
        <v>0</v>
      </c>
      <c r="Q32" s="12">
        <f t="shared" si="0"/>
        <v>951425208693</v>
      </c>
    </row>
    <row r="33" ht="13.5" thickTop="1" x14ac:dyDescent="0.2"/>
  </sheetData>
  <mergeCells count="7">
    <mergeCell ref="A1:Q1"/>
    <mergeCell ref="A2:Q2"/>
    <mergeCell ref="A3:Q3"/>
    <mergeCell ref="A5:Q5"/>
    <mergeCell ref="A6:A7"/>
    <mergeCell ref="C6:I6"/>
    <mergeCell ref="K6:Q6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17</vt:i4>
      </vt:variant>
    </vt:vector>
  </HeadingPairs>
  <TitlesOfParts>
    <vt:vector size="34" baseType="lpstr">
      <vt:lpstr>صورت وضعیت</vt:lpstr>
      <vt:lpstr>سهام</vt:lpstr>
      <vt:lpstr>گواهی سپرده کالایی</vt:lpstr>
      <vt:lpstr>واحدهای صندوق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درآمد سپرده بانکی</vt:lpstr>
      <vt:lpstr>سایر درآمدها</vt:lpstr>
      <vt:lpstr>درآمد سود سهام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'گواهی سپرده کالایی'!Print_Area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user</dc:creator>
  <dc:description/>
  <cp:lastModifiedBy>izad eghbali</cp:lastModifiedBy>
  <dcterms:created xsi:type="dcterms:W3CDTF">2026-09-26T10:49:07Z</dcterms:created>
  <dcterms:modified xsi:type="dcterms:W3CDTF">2026-09-26T14:27:30Z</dcterms:modified>
</cp:coreProperties>
</file>