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بخشی صنایع گندم\ولتاژ\1405\گزارش پورتفو ماهانه\07\"/>
    </mc:Choice>
  </mc:AlternateContent>
  <xr:revisionPtr revIDLastSave="0" documentId="13_ncr:1_{3D5249FF-572A-4631-86B5-E809D3B41A4C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رمایه گذاری در اوراق به" sheetId="11" r:id="rId8"/>
    <sheet name="درآمد سپرده بانکی" sheetId="13" r:id="rId9"/>
    <sheet name="سایر درآمدها" sheetId="14" r:id="rId10"/>
    <sheet name="درآمد سود سهام" sheetId="15" r:id="rId11"/>
    <sheet name="سود اوراق بهادار" sheetId="17" r:id="rId12"/>
    <sheet name="درآمد اعمال اختیار" sheetId="20" r:id="rId13"/>
    <sheet name="سود سپرده بانکی" sheetId="18" r:id="rId14"/>
    <sheet name="درآمد ناشی از فروش" sheetId="19" r:id="rId15"/>
    <sheet name="درآمد ناشی از تغییر قیمت اوراق" sheetId="21" r:id="rId16"/>
  </sheets>
  <definedNames>
    <definedName name="_xlnm.Print_Area" localSheetId="4">درآمد!$A$1:$K$13</definedName>
    <definedName name="_xlnm.Print_Area" localSheetId="12">'درآمد اعمال اختیار'!$A$1:$Z$14</definedName>
    <definedName name="_xlnm.Print_Area" localSheetId="8">'درآمد سپرده بانکی'!$A$1:$K$17</definedName>
    <definedName name="_xlnm.Print_Area" localSheetId="7">'درآمد سرمایه گذاری در اوراق به'!$A$1:$S$10</definedName>
    <definedName name="_xlnm.Print_Area" localSheetId="5">'درآمد سرمایه گذاری در سهام'!$A$1:$W$95</definedName>
    <definedName name="_xlnm.Print_Area" localSheetId="6">'درآمد سرمایه گذاری در صندوق'!$A$1:$W$11</definedName>
    <definedName name="_xlnm.Print_Area" localSheetId="10">'درآمد سود سهام'!$A$1:$T$36</definedName>
    <definedName name="_xlnm.Print_Area" localSheetId="15">'درآمد ناشی از تغییر قیمت اوراق'!$A$1:$S$35</definedName>
    <definedName name="_xlnm.Print_Area" localSheetId="14">'درآمد ناشی از فروش'!$A$1:$R$89</definedName>
    <definedName name="_xlnm.Print_Area" localSheetId="9">'سایر درآمدها'!$A$1:$G$11</definedName>
    <definedName name="_xlnm.Print_Area" localSheetId="3">سپرده!$A$1:$M$13</definedName>
    <definedName name="_xlnm.Print_Area" localSheetId="11">'سود اوراق بهادار'!$A$1:$U$9</definedName>
    <definedName name="_xlnm.Print_Area" localSheetId="13">'سود سپرده بانکی'!$A$1:$N$17</definedName>
    <definedName name="_xlnm.Print_Area" localSheetId="1">سهام!$A$1:$AC$41</definedName>
    <definedName name="_xlnm.Print_Area" localSheetId="0">'صورت وضعیت'!$A$1:$C$6</definedName>
    <definedName name="_xlnm.Print_Area" localSheetId="2">'واحدهای صندوق'!$A$1:$AB$10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5" i="21" l="1"/>
  <c r="O35" i="21"/>
  <c r="M35" i="21"/>
  <c r="K35" i="21"/>
  <c r="I35" i="21"/>
  <c r="G35" i="21"/>
  <c r="E35" i="21"/>
  <c r="C35" i="21"/>
  <c r="Q89" i="19"/>
  <c r="O89" i="19"/>
  <c r="M89" i="19"/>
  <c r="K89" i="19"/>
  <c r="I89" i="19"/>
  <c r="G89" i="19"/>
  <c r="E89" i="19"/>
  <c r="C89" i="19"/>
  <c r="E17" i="18"/>
  <c r="M17" i="18"/>
  <c r="K17" i="18"/>
  <c r="I17" i="18"/>
  <c r="G17" i="18"/>
  <c r="C17" i="18"/>
  <c r="Y14" i="20"/>
  <c r="W14" i="20"/>
  <c r="U14" i="20"/>
  <c r="Q14" i="20"/>
  <c r="M14" i="20"/>
  <c r="K14" i="20"/>
  <c r="T9" i="17"/>
  <c r="P9" i="17"/>
  <c r="S36" i="15"/>
  <c r="Q36" i="15"/>
  <c r="O36" i="15"/>
  <c r="H17" i="13"/>
  <c r="D17" i="13"/>
  <c r="H95" i="9"/>
  <c r="F95" i="9"/>
  <c r="J95" i="9"/>
  <c r="T11" i="10"/>
  <c r="R11" i="10"/>
  <c r="P11" i="10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" i="9"/>
  <c r="L95" i="9" s="1"/>
  <c r="F12" i="8"/>
  <c r="J12" i="8" s="1"/>
  <c r="F11" i="8"/>
  <c r="J11" i="8" s="1"/>
  <c r="F8" i="8"/>
  <c r="J10" i="8"/>
  <c r="J9" i="8"/>
  <c r="D13" i="7"/>
  <c r="L13" i="7"/>
  <c r="L12" i="7"/>
  <c r="L11" i="7"/>
  <c r="L10" i="7"/>
  <c r="L9" i="7"/>
  <c r="J13" i="7"/>
  <c r="H13" i="7"/>
  <c r="F13" i="7"/>
  <c r="AB41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9" i="2"/>
  <c r="Y10" i="4"/>
  <c r="W10" i="4"/>
  <c r="S10" i="4"/>
  <c r="I10" i="4"/>
  <c r="G10" i="4"/>
  <c r="D10" i="4"/>
  <c r="T41" i="2"/>
  <c r="Z41" i="2"/>
  <c r="X41" i="2"/>
  <c r="R41" i="2"/>
  <c r="P41" i="2"/>
  <c r="N41" i="2"/>
  <c r="L41" i="2"/>
  <c r="J41" i="2"/>
  <c r="H41" i="2"/>
  <c r="F41" i="2"/>
  <c r="F13" i="8" l="1"/>
  <c r="H12" i="8" s="1"/>
  <c r="J8" i="8"/>
  <c r="J13" i="8" s="1"/>
  <c r="H8" i="8"/>
  <c r="H10" i="8"/>
  <c r="H11" i="8"/>
  <c r="H9" i="8"/>
  <c r="H13" i="8" l="1"/>
</calcChain>
</file>

<file path=xl/sharedStrings.xml><?xml version="1.0" encoding="utf-8"?>
<sst xmlns="http://schemas.openxmlformats.org/spreadsheetml/2006/main" count="604" uniqueCount="234">
  <si>
    <t>صندوق سرمایه گذاری بخشی صنایع گندم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</si>
  <si>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</si>
  <si>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</si>
  <si>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</si>
  <si>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</si>
  <si>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</si>
  <si>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</si>
  <si>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</si>
  <si>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</si>
  <si>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</si>
  <si>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</si>
  <si>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</si>
  <si>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</si>
  <si>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</si>
  <si>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</si>
  <si>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</si>
  <si>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</si>
  <si>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</si>
  <si>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</si>
  <si>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انتقال داده های آسیاتک</t>
  </si>
  <si>
    <t>ایران‌ ترانسفو</t>
  </si>
  <si>
    <t>برق و انرژی پیوندگستر پارس</t>
  </si>
  <si>
    <t>بورس انرژی ایران</t>
  </si>
  <si>
    <t>پارس‌سویچ‌</t>
  </si>
  <si>
    <t>پتروشیمی تندگویان</t>
  </si>
  <si>
    <t>توسعه مسیر برق گیلان</t>
  </si>
  <si>
    <t>توسعه مولد نیروگاهی جهرم</t>
  </si>
  <si>
    <t>تولید برق عسلویه  مپنا</t>
  </si>
  <si>
    <t>تولید نیروی برق آبادان</t>
  </si>
  <si>
    <t>تولید نیروی برق دماوند</t>
  </si>
  <si>
    <t>ح . توسعه‌معادن‌وفلزات‌</t>
  </si>
  <si>
    <t>رایان هم افزا</t>
  </si>
  <si>
    <t>رهیاب پیام گستران</t>
  </si>
  <si>
    <t>زرین ذرت شاهرود</t>
  </si>
  <si>
    <t>سرمایه‌گذاری‌نیرو</t>
  </si>
  <si>
    <t>شیر پاستوریزه پگاه زنجان</t>
  </si>
  <si>
    <t>گروه مپنا (سهامی عام)</t>
  </si>
  <si>
    <t>مدیریت انرژی امید  تابان هور</t>
  </si>
  <si>
    <t>مدیریت نیروگاهی ایرانیان مپنا</t>
  </si>
  <si>
    <t>مولد نیروگاهی تجارت فارس</t>
  </si>
  <si>
    <t>نیروترانس‌</t>
  </si>
  <si>
    <t>نیروگاه زاگرس کوثر</t>
  </si>
  <si>
    <t>ح. گروه مپنا (سهامی عام)</t>
  </si>
  <si>
    <t>سرمایه گذاری مس سرچشمه</t>
  </si>
  <si>
    <t>کشاورزی و دامپروری بینالود</t>
  </si>
  <si>
    <t>مهندسی فکورصنعت تهران</t>
  </si>
  <si>
    <t>معدنی و صنعتی گل گهر</t>
  </si>
  <si>
    <t>کیمیا پلی استر قم</t>
  </si>
  <si>
    <t>توسعه‌معادن‌وفلزات‌</t>
  </si>
  <si>
    <t>پویا زرکان آق دره</t>
  </si>
  <si>
    <t>سرمایه گذاری دنیای سرمایه</t>
  </si>
  <si>
    <t>جمع</t>
  </si>
  <si>
    <t>نام سهام</t>
  </si>
  <si>
    <t>قیمت اعمال</t>
  </si>
  <si>
    <t>تاریخ اعمال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</si>
  <si>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</si>
  <si>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</si>
  <si>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</si>
  <si>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</si>
  <si>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</si>
  <si>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</si>
  <si>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 س. پروژه برق خورشیدی</t>
  </si>
  <si>
    <t>تاریخ سررسید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</si>
  <si>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</si>
  <si>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</si>
  <si>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</si>
  <si>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</si>
  <si>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</si>
  <si>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</si>
  <si>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</si>
  <si>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</si>
  <si>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</si>
  <si>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</si>
  <si>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</si>
  <si>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</si>
  <si>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</si>
  <si>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</si>
  <si>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</si>
  <si>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</si>
  <si>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</si>
  <si>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</si>
  <si>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</si>
  <si>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</si>
  <si>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</si>
  <si>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</si>
  <si>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</si>
  <si>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</si>
  <si>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</si>
  <si>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</si>
  <si>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</si>
  <si>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</si>
  <si>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</si>
  <si>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</si>
  <si>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</si>
  <si>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صرفه جویی برق عادی0612</t>
  </si>
  <si>
    <t>گواهی صرفه جویی برق اوج0612</t>
  </si>
  <si>
    <t>داروسازی‌ جابرابن‌حیان‌</t>
  </si>
  <si>
    <t>بهار رز عالیس چناران</t>
  </si>
  <si>
    <t>سبحان دارو</t>
  </si>
  <si>
    <t>تکادو</t>
  </si>
  <si>
    <t>سرمایه گذاری گروه توسعه ملی</t>
  </si>
  <si>
    <t>سرمایه‌ گذاری‌ البرز(هلدینگ‌</t>
  </si>
  <si>
    <t>سیمرغ</t>
  </si>
  <si>
    <t>کارخانجات‌تولیدی‌شیشه‌رازی‌</t>
  </si>
  <si>
    <t>سیمان فارس و خوزستان</t>
  </si>
  <si>
    <t>داروسازی‌ ابوریحان‌</t>
  </si>
  <si>
    <t>تامین مسکن جوانان</t>
  </si>
  <si>
    <t>شمش طلا GoldBar</t>
  </si>
  <si>
    <t>داروسازی‌ فارابی‌</t>
  </si>
  <si>
    <t>مدیریت صنعت شوینده ت.ص.بهشهر</t>
  </si>
  <si>
    <t>سرمایه گذاری پایا تدبیرپارسا</t>
  </si>
  <si>
    <t>فرآورده‌های‌غدایی‌وقندپیرانشهر</t>
  </si>
  <si>
    <t>افست‌</t>
  </si>
  <si>
    <t>سنگ آهن گهرزمین</t>
  </si>
  <si>
    <t>پاریز شرق</t>
  </si>
  <si>
    <t>آکو باتری ایرانیان</t>
  </si>
  <si>
    <t>فرآوری زغال سنگ پروده طبس</t>
  </si>
  <si>
    <t>مس کاتد CopperCthd</t>
  </si>
  <si>
    <t>قنداصفهان‌</t>
  </si>
  <si>
    <t>میلگرد SteelRebar</t>
  </si>
  <si>
    <t>س.کشت ودام صنایع لبنی تامین</t>
  </si>
  <si>
    <t>تولیدی چدن سازان</t>
  </si>
  <si>
    <t>گروه مالی نماد غدیر(سهامی عام)</t>
  </si>
  <si>
    <t>سیمان آبیک</t>
  </si>
  <si>
    <t>معدنی‌ دماوند</t>
  </si>
  <si>
    <t>تولید انرژی برق شمس پاسارگاد</t>
  </si>
  <si>
    <t>داروسازی آوه سینا</t>
  </si>
  <si>
    <t>سرمایه گذاری دارویی تامین</t>
  </si>
  <si>
    <t>توسعه سرمایه و صنعت غدیر</t>
  </si>
  <si>
    <t>صنعتی‌ آما</t>
  </si>
  <si>
    <t>داروسازی‌زهراوی‌</t>
  </si>
  <si>
    <t>کلر پارس</t>
  </si>
  <si>
    <t>توسعه حمل و نقل ریلی پارسیان</t>
  </si>
  <si>
    <t>تولیدی برنا باطری</t>
  </si>
  <si>
    <t>پتروشیمی غدیر</t>
  </si>
  <si>
    <t>کشتیرانی دریای خزر</t>
  </si>
  <si>
    <t>پتروشیمی ارغوان گسترایلام</t>
  </si>
  <si>
    <t>کارخانجات تولیدی نیروترانسفو</t>
  </si>
  <si>
    <t>فولاد هرمزگان جنوب</t>
  </si>
  <si>
    <t>س. الماس حکمت ایرانیان</t>
  </si>
  <si>
    <t>ص.چاپ وبسته بندی آسان قزوین</t>
  </si>
  <si>
    <t>آبسال‌</t>
  </si>
  <si>
    <t>کاشی‌ وسرامیک‌ حافظ‌</t>
  </si>
  <si>
    <t>نوردوقطعات‌ فولادی‌</t>
  </si>
  <si>
    <t>گواهی تولید برق تجدیدپذیر</t>
  </si>
  <si>
    <t>صنایع‌شیمیایی‌سینا</t>
  </si>
  <si>
    <t>سیمان‌ بهبهان‌</t>
  </si>
  <si>
    <t>توسعه خدمات دریایی وبندری سینا</t>
  </si>
  <si>
    <t>-2-2</t>
  </si>
  <si>
    <t>درآمد حاصل از سرمایه­گذاری در واحدهای صندوق</t>
  </si>
  <si>
    <t>درآمد سود صندوق</t>
  </si>
  <si>
    <t>صندوق ص.س. املاک و مستغلات امین شهر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</si>
  <si>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</si>
  <si>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</si>
  <si>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</si>
  <si>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</si>
  <si>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دولت264-ش.خ070523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</si>
  <si>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</si>
  <si>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</si>
  <si>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</si>
  <si>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</si>
  <si>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</si>
  <si>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</si>
  <si>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</si>
  <si>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</si>
  <si>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</si>
  <si>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</si>
  <si>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</si>
  <si>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</si>
  <si>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</si>
  <si>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</si>
  <si>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</si>
  <si>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</si>
  <si>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1405/04/21</t>
  </si>
  <si>
    <t>1405/04/12</t>
  </si>
  <si>
    <t>1405/06/29</t>
  </si>
  <si>
    <t>1405/05/31</t>
  </si>
  <si>
    <t>1405/04/27</t>
  </si>
  <si>
    <t>1405/04/22</t>
  </si>
  <si>
    <t>1405/04/20</t>
  </si>
  <si>
    <t>1405/03/30</t>
  </si>
  <si>
    <t>1405/03/24</t>
  </si>
  <si>
    <t>1405/04/31</t>
  </si>
  <si>
    <t>1405/03/26</t>
  </si>
  <si>
    <t>1405/03/25</t>
  </si>
  <si>
    <t>1405/03/27</t>
  </si>
  <si>
    <t>1405/04/25</t>
  </si>
  <si>
    <t>1405/04/29</t>
  </si>
  <si>
    <t>1405/04/08</t>
  </si>
  <si>
    <t>1405/05/04</t>
  </si>
  <si>
    <t>1405/06/10</t>
  </si>
  <si>
    <t>1405/06/18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</si>
  <si>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</si>
  <si>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</si>
  <si>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</si>
  <si>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</si>
  <si>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</si>
  <si>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1407/05/23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</si>
  <si>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</si>
  <si>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</si>
  <si>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</si>
  <si>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</si>
  <si>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</si>
  <si>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</si>
  <si>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</si>
  <si>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</si>
  <si>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</si>
  <si>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</si>
  <si>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</si>
  <si>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</si>
  <si>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</si>
  <si>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</si>
  <si>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</si>
  <si>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فزر1</t>
  </si>
  <si>
    <t>ضفزر7281</t>
  </si>
  <si>
    <t>1405/07/26</t>
  </si>
  <si>
    <t>ضفزر7291</t>
  </si>
  <si>
    <t>1405/07/19</t>
  </si>
  <si>
    <t>خودرو1</t>
  </si>
  <si>
    <t>طخود50531</t>
  </si>
  <si>
    <t>شستا1</t>
  </si>
  <si>
    <t>ضستا40421</t>
  </si>
  <si>
    <t>درآمد ناشی از تغییر قیمت اوراق بهادار</t>
  </si>
  <si>
    <t>سود و زیان ناشی از تغییر قیمت</t>
  </si>
  <si>
    <t xml:space="preserve">  نماینده</t>
  </si>
  <si>
    <t>شرکت سبدگردان گندم</t>
  </si>
  <si>
    <t xml:space="preserve">خانم ساناز صمدی </t>
  </si>
  <si>
    <t>-1-3</t>
  </si>
  <si>
    <t xml:space="preserve">سپرده کوتاه مدت بانک گردشگری </t>
  </si>
  <si>
    <t xml:space="preserve">سپرده کوتاه مدت بانک خاورمیانه </t>
  </si>
  <si>
    <t>سپرده بلند مدت بانک گردشگری</t>
  </si>
  <si>
    <t>جمع دارایی ها در تاریخ 1405/07/30 به شرح زیر میباشد:</t>
  </si>
  <si>
    <t>سپرده کوتاه مدت بانک گردشگری</t>
  </si>
  <si>
    <t xml:space="preserve">سپرده بلند مدت بانک گردشگری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</si>
</sst>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-_ ;_ * #,##0.00\-_ ;_ * &quot;-&quot;??_-_ ;_ @_ "/>
    <numFmt numFmtId="164" formatCode="#,##0_-;[Red]\(#,###\)"/>
    <numFmt numFmtId="173" formatCode="_ * #,##0.0000_-_ ;_ * #,##0.0000\-_ ;_ * &quot;-&quot;??_-_ ;_ @_ 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8"/>
      <color rgb="FF000000"/>
      <name val="B Nazanin"/>
      <charset val="178"/>
    </font>
    <font>
      <sz val="10"/>
      <color rgb="FF000000"/>
      <name val="B Titr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left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0" fillId="0" borderId="4" xfId="0" applyNumberFormat="1" applyBorder="1" applyAlignment="1">
      <alignment horizontal="left"/>
    </xf>
    <xf numFmtId="164" fontId="5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top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top"/>
    </xf>
    <xf numFmtId="164" fontId="0" fillId="0" borderId="6" xfId="0" applyNumberFormat="1" applyBorder="1" applyAlignment="1">
      <alignment horizontal="left"/>
    </xf>
    <xf numFmtId="164" fontId="5" fillId="0" borderId="6" xfId="0" applyNumberFormat="1" applyFont="1" applyBorder="1" applyAlignment="1">
      <alignment horizontal="right" vertical="top"/>
    </xf>
    <xf numFmtId="43" fontId="4" fillId="0" borderId="1" xfId="1" applyFont="1" applyBorder="1" applyAlignment="1">
      <alignment horizontal="center" vertical="center"/>
    </xf>
    <xf numFmtId="3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173" fontId="5" fillId="0" borderId="6" xfId="1" applyNumberFormat="1" applyFont="1" applyBorder="1" applyAlignment="1">
      <alignment horizontal="right" vertical="top"/>
    </xf>
    <xf numFmtId="173" fontId="5" fillId="0" borderId="5" xfId="1" applyNumberFormat="1" applyFont="1" applyBorder="1" applyAlignment="1">
      <alignment horizontal="right" vertical="top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0" fontId="5" fillId="0" borderId="2" xfId="2" applyNumberFormat="1" applyFont="1" applyBorder="1" applyAlignment="1">
      <alignment horizontal="center" vertical="center"/>
    </xf>
    <xf numFmtId="10" fontId="5" fillId="0" borderId="0" xfId="2" applyNumberFormat="1" applyFont="1" applyAlignment="1">
      <alignment horizontal="center" vertical="center"/>
    </xf>
    <xf numFmtId="10" fontId="5" fillId="0" borderId="5" xfId="2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9" fontId="5" fillId="0" borderId="5" xfId="2" applyNumberFormat="1" applyFont="1" applyBorder="1" applyAlignment="1">
      <alignment horizontal="center" vertical="center"/>
    </xf>
    <xf numFmtId="43" fontId="5" fillId="0" borderId="2" xfId="1" applyNumberFormat="1" applyFont="1" applyBorder="1" applyAlignment="1">
      <alignment horizontal="center" vertical="center"/>
    </xf>
    <xf numFmtId="43" fontId="5" fillId="0" borderId="0" xfId="1" applyNumberFormat="1" applyFont="1" applyAlignment="1">
      <alignment horizontal="center" vertical="center"/>
    </xf>
    <xf numFmtId="43" fontId="5" fillId="0" borderId="4" xfId="1" applyNumberFormat="1" applyFont="1" applyBorder="1" applyAlignment="1">
      <alignment horizontal="center" vertical="center"/>
    </xf>
    <xf numFmtId="43" fontId="5" fillId="0" borderId="5" xfId="1" applyNumberFormat="1" applyFont="1" applyBorder="1" applyAlignment="1">
      <alignment horizontal="center" vertical="center"/>
    </xf>
    <xf numFmtId="10" fontId="5" fillId="0" borderId="0" xfId="2" applyNumberFormat="1" applyFont="1" applyBorder="1" applyAlignment="1">
      <alignment horizontal="center" vertical="center"/>
    </xf>
    <xf numFmtId="10" fontId="5" fillId="0" borderId="7" xfId="2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0" fontId="5" fillId="0" borderId="4" xfId="2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2</xdr:col>
      <xdr:colOff>525752</xdr:colOff>
      <xdr:row>5</xdr:row>
      <xdr:rowOff>1054484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75FDA-5FC9-FC8F-EFB8-2C8D4FD88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970023" y="1352550"/>
          <a:ext cx="4078577" cy="2969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rightToLeft="1" tabSelected="1" workbookViewId="0">
      <selection activeCell="N5" sqref="N5:O5"/>
    </sheetView>
  </sheetViews>
  <sheetFormatPr defaultRowHeight="12.75" x14ac:dyDescent="0.2"/>
  <cols>
    <col min="1" max="1" width="29.28515625" bestFit="1" customWidth="1"/>
    <col min="2" max="3" width="24" customWidth="1"/>
  </cols>
  <sheetData>
    <row r="1" spans="1:3" ht="31.5" customHeight="1" x14ac:dyDescent="0.2">
      <c r="A1" s="1" t="s">
        <v>0</v>
      </c>
      <c r="B1" s="1"/>
      <c r="C1" s="1"/>
    </row>
    <row r="2" spans="1:3" ht="31.5" customHeight="1" x14ac:dyDescent="0.2">
      <c r="A2" s="1" t="s">
        <v>1</v>
      </c>
      <c r="B2" s="1"/>
      <c r="C2" s="1"/>
    </row>
    <row r="3" spans="1:3" ht="39" customHeight="1" x14ac:dyDescent="0.2">
      <c r="A3" s="1" t="s">
        <v>2</v>
      </c>
      <c r="B3" s="1"/>
      <c r="C3" s="1"/>
    </row>
    <row r="4" spans="1:3" ht="32.25" customHeight="1" x14ac:dyDescent="0.2"/>
    <row r="5" spans="1:3" ht="123.6" customHeight="1" x14ac:dyDescent="0.2">
      <c r="B5" s="2"/>
    </row>
    <row r="6" spans="1:3" ht="104.25" customHeight="1" x14ac:dyDescent="0.2">
      <c r="B6" s="2"/>
    </row>
    <row r="7" spans="1:3" ht="30" x14ac:dyDescent="0.2">
      <c r="A7" s="3" t="s">
        <v>157</v>
      </c>
      <c r="B7" s="3" t="s">
        <v>224</v>
      </c>
    </row>
    <row r="8" spans="1:3" ht="30" x14ac:dyDescent="0.2">
      <c r="A8" s="3" t="s">
        <v>225</v>
      </c>
      <c r="B8" s="3" t="s">
        <v>226</v>
      </c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  <pageSetUpPr fitToPage="1"/>
  </sheetPr>
  <dimension ref="A1:AB46"/>
  <sheetViews>
    <sheetView rightToLeft="1" workbookViewId="0">
      <pane ySplit="8" topLeftCell="A27" activePane="bottomLeft" state="frozen"/>
      <selection pane="bottomLeft" activeCell="Z42" sqref="Z42"/>
    </sheetView>
  </sheetViews>
  <sheetFormatPr defaultRowHeight="12.75" x14ac:dyDescent="0.2"/>
  <cols>
    <col min="1" max="1" width="3.5703125" style="5" bestFit="1" customWidth="1"/>
    <col min="2" max="2" width="2.5703125" style="5" customWidth="1"/>
    <col min="3" max="3" width="23.42578125" style="5" customWidth="1"/>
    <col min="4" max="5" width="1.28515625" style="5" customWidth="1"/>
    <col min="6" max="6" width="12.85546875" style="5" bestFit="1" customWidth="1"/>
    <col min="7" max="7" width="1.28515625" style="5" customWidth="1"/>
    <col min="8" max="8" width="18.5703125" style="5" bestFit="1" customWidth="1"/>
    <col min="9" max="9" width="1.28515625" style="5" customWidth="1"/>
    <col min="10" max="10" width="18.5703125" style="5" bestFit="1" customWidth="1"/>
    <col min="11" max="11" width="1.28515625" style="5" customWidth="1"/>
    <col min="12" max="12" width="12.85546875" style="5" bestFit="1" customWidth="1"/>
    <col min="13" max="13" width="1.28515625" style="5" customWidth="1"/>
    <col min="14" max="14" width="18.5703125" style="5" bestFit="1" customWidth="1"/>
    <col min="15" max="15" width="1.28515625" style="5" customWidth="1"/>
    <col min="16" max="16" width="13.5703125" style="5" bestFit="1" customWidth="1"/>
    <col min="17" max="17" width="1.28515625" style="5" customWidth="1"/>
    <col min="18" max="18" width="17" style="5" bestFit="1" customWidth="1"/>
    <col min="19" max="19" width="1.28515625" style="5" customWidth="1"/>
    <col min="20" max="20" width="13.140625" style="5" bestFit="1" customWidth="1"/>
    <col min="21" max="21" width="1.28515625" style="5" customWidth="1"/>
    <col min="22" max="22" width="16.28515625" style="5" bestFit="1" customWidth="1"/>
    <col min="23" max="23" width="1.28515625" style="5" customWidth="1"/>
    <col min="24" max="24" width="18.7109375" style="5" bestFit="1" customWidth="1"/>
    <col min="25" max="25" width="1.28515625" style="5" customWidth="1"/>
    <col min="26" max="26" width="18.5703125" style="5" bestFit="1" customWidth="1"/>
    <col min="27" max="27" width="1.28515625" style="5" customWidth="1"/>
    <col min="28" max="28" width="18.42578125" style="5" bestFit="1" customWidth="1"/>
    <col min="29" max="29" width="0.28515625" style="5" customWidth="1"/>
    <col min="30" max="16384" width="9.140625" style="5"/>
  </cols>
  <sheetData>
    <row r="1" spans="1:28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1.7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4.45" customHeight="1" x14ac:dyDescent="0.2">
      <c r="A4" s="6" t="s">
        <v>3</v>
      </c>
      <c r="B4" s="7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4.45" customHeight="1" x14ac:dyDescent="0.2">
      <c r="A5" s="7" t="s">
        <v>5</v>
      </c>
      <c r="B5" s="7"/>
      <c r="C5" s="7" t="s">
        <v>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4.45" customHeight="1" x14ac:dyDescent="0.2">
      <c r="F6" s="8" t="s">
        <v>7</v>
      </c>
      <c r="G6" s="8"/>
      <c r="H6" s="8"/>
      <c r="I6" s="8"/>
      <c r="J6" s="8"/>
      <c r="L6" s="8" t="s">
        <v>8</v>
      </c>
      <c r="M6" s="8"/>
      <c r="N6" s="8"/>
      <c r="O6" s="8"/>
      <c r="P6" s="8"/>
      <c r="Q6" s="8"/>
      <c r="R6" s="8"/>
      <c r="T6" s="8" t="s">
        <v>9</v>
      </c>
      <c r="U6" s="8"/>
      <c r="V6" s="8"/>
      <c r="W6" s="8"/>
      <c r="X6" s="8"/>
      <c r="Y6" s="8"/>
      <c r="Z6" s="8"/>
      <c r="AA6" s="8"/>
      <c r="AB6" s="8"/>
    </row>
    <row r="7" spans="1:28" ht="14.45" customHeight="1" x14ac:dyDescent="0.2">
      <c r="F7" s="9"/>
      <c r="G7" s="9"/>
      <c r="H7" s="9"/>
      <c r="I7" s="9"/>
      <c r="J7" s="9"/>
      <c r="L7" s="10" t="s">
        <v>10</v>
      </c>
      <c r="M7" s="10"/>
      <c r="N7" s="10"/>
      <c r="O7" s="9"/>
      <c r="P7" s="10" t="s">
        <v>11</v>
      </c>
      <c r="Q7" s="10"/>
      <c r="R7" s="10"/>
      <c r="T7" s="9"/>
      <c r="U7" s="9"/>
      <c r="V7" s="9"/>
      <c r="W7" s="9"/>
      <c r="X7" s="9"/>
      <c r="Y7" s="9"/>
      <c r="Z7" s="9"/>
      <c r="AA7" s="9"/>
      <c r="AB7" s="9"/>
    </row>
    <row r="8" spans="1:28" ht="14.45" customHeight="1" x14ac:dyDescent="0.2">
      <c r="A8" s="8" t="s">
        <v>12</v>
      </c>
      <c r="B8" s="8"/>
      <c r="C8" s="8"/>
      <c r="E8" s="8" t="s">
        <v>13</v>
      </c>
      <c r="F8" s="8"/>
      <c r="H8" s="11" t="s">
        <v>14</v>
      </c>
      <c r="J8" s="11" t="s">
        <v>15</v>
      </c>
      <c r="L8" s="12" t="s">
        <v>13</v>
      </c>
      <c r="M8" s="9"/>
      <c r="N8" s="12" t="s">
        <v>14</v>
      </c>
      <c r="P8" s="12" t="s">
        <v>13</v>
      </c>
      <c r="Q8" s="9"/>
      <c r="R8" s="12" t="s">
        <v>16</v>
      </c>
      <c r="T8" s="11" t="s">
        <v>13</v>
      </c>
      <c r="V8" s="11" t="s">
        <v>17</v>
      </c>
      <c r="X8" s="11" t="s">
        <v>14</v>
      </c>
      <c r="Z8" s="11" t="s">
        <v>15</v>
      </c>
      <c r="AB8" s="31" t="s">
        <v>18</v>
      </c>
    </row>
    <row r="9" spans="1:28" ht="21.75" customHeight="1" x14ac:dyDescent="0.2">
      <c r="A9" s="13" t="s">
        <v>19</v>
      </c>
      <c r="B9" s="13"/>
      <c r="C9" s="13"/>
      <c r="E9" s="13">
        <v>9000000</v>
      </c>
      <c r="F9" s="13"/>
      <c r="H9" s="14">
        <v>38171418152</v>
      </c>
      <c r="J9" s="14">
        <v>37061284500</v>
      </c>
      <c r="L9" s="14">
        <v>0</v>
      </c>
      <c r="N9" s="14">
        <v>0</v>
      </c>
      <c r="P9" s="14">
        <v>-9000000</v>
      </c>
      <c r="R9" s="14">
        <v>38932499747</v>
      </c>
      <c r="T9" s="14">
        <v>0</v>
      </c>
      <c r="V9" s="14">
        <v>0</v>
      </c>
      <c r="X9" s="14">
        <v>0</v>
      </c>
      <c r="Z9" s="14">
        <v>0</v>
      </c>
      <c r="AB9" s="38">
        <f>Z9/$J$45</f>
        <v>0</v>
      </c>
    </row>
    <row r="10" spans="1:28" ht="21.75" customHeight="1" x14ac:dyDescent="0.2">
      <c r="A10" s="15" t="s">
        <v>20</v>
      </c>
      <c r="B10" s="15"/>
      <c r="C10" s="15"/>
      <c r="E10" s="15">
        <v>11100000</v>
      </c>
      <c r="F10" s="15"/>
      <c r="H10" s="16">
        <v>28506616562</v>
      </c>
      <c r="J10" s="16">
        <v>39100399350</v>
      </c>
      <c r="L10" s="16">
        <v>8300000</v>
      </c>
      <c r="N10" s="16">
        <v>32137733673</v>
      </c>
      <c r="P10" s="16">
        <v>0</v>
      </c>
      <c r="R10" s="16">
        <v>0</v>
      </c>
      <c r="T10" s="16">
        <v>19400000</v>
      </c>
      <c r="V10" s="16">
        <v>4350</v>
      </c>
      <c r="X10" s="16">
        <v>60644350235</v>
      </c>
      <c r="Z10" s="16">
        <v>83737665300</v>
      </c>
      <c r="AB10" s="39">
        <f>Z10/$J$45</f>
        <v>1.7732943277706973E-2</v>
      </c>
    </row>
    <row r="11" spans="1:28" ht="21.75" customHeight="1" x14ac:dyDescent="0.2">
      <c r="A11" s="15" t="s">
        <v>21</v>
      </c>
      <c r="B11" s="15"/>
      <c r="C11" s="15"/>
      <c r="E11" s="15">
        <v>13150000</v>
      </c>
      <c r="F11" s="15"/>
      <c r="H11" s="16">
        <v>196946196405</v>
      </c>
      <c r="J11" s="16">
        <v>233304506940</v>
      </c>
      <c r="L11" s="16">
        <v>1303515</v>
      </c>
      <c r="N11" s="16">
        <v>24047436758</v>
      </c>
      <c r="P11" s="16">
        <v>-55000</v>
      </c>
      <c r="R11" s="16">
        <v>1022534241</v>
      </c>
      <c r="T11" s="16">
        <v>14398515</v>
      </c>
      <c r="V11" s="16">
        <v>19600</v>
      </c>
      <c r="X11" s="16">
        <v>220161200805</v>
      </c>
      <c r="Z11" s="16">
        <v>280029403789.38</v>
      </c>
      <c r="AB11" s="39">
        <f t="shared" ref="AB11:AB41" si="0">Z11/$J$45</f>
        <v>5.9301217865303645E-2</v>
      </c>
    </row>
    <row r="12" spans="1:28" ht="21.75" customHeight="1" x14ac:dyDescent="0.2">
      <c r="A12" s="15" t="s">
        <v>22</v>
      </c>
      <c r="B12" s="15"/>
      <c r="C12" s="15"/>
      <c r="E12" s="15">
        <v>3100000</v>
      </c>
      <c r="F12" s="15"/>
      <c r="H12" s="16">
        <v>58592527831</v>
      </c>
      <c r="J12" s="16">
        <v>69333873980</v>
      </c>
      <c r="L12" s="16">
        <v>3400000</v>
      </c>
      <c r="N12" s="16">
        <v>76348852892</v>
      </c>
      <c r="P12" s="16">
        <v>-3100000</v>
      </c>
      <c r="R12" s="16">
        <v>71025694830</v>
      </c>
      <c r="T12" s="16">
        <v>3400000</v>
      </c>
      <c r="V12" s="16">
        <v>22170</v>
      </c>
      <c r="X12" s="16">
        <v>76348852892</v>
      </c>
      <c r="Z12" s="16">
        <v>74795328060</v>
      </c>
      <c r="AB12" s="39">
        <f t="shared" si="0"/>
        <v>1.583924396714061E-2</v>
      </c>
    </row>
    <row r="13" spans="1:28" ht="21.75" customHeight="1" x14ac:dyDescent="0.2">
      <c r="A13" s="15" t="s">
        <v>23</v>
      </c>
      <c r="B13" s="15"/>
      <c r="C13" s="15"/>
      <c r="E13" s="15">
        <v>5800000</v>
      </c>
      <c r="F13" s="15"/>
      <c r="H13" s="16">
        <v>21478885926</v>
      </c>
      <c r="J13" s="16">
        <v>28718278340</v>
      </c>
      <c r="L13" s="16">
        <v>1200000</v>
      </c>
      <c r="N13" s="16">
        <v>6136303643</v>
      </c>
      <c r="P13" s="16">
        <v>0</v>
      </c>
      <c r="R13" s="16">
        <v>0</v>
      </c>
      <c r="T13" s="16">
        <v>7000000</v>
      </c>
      <c r="V13" s="16">
        <v>5550</v>
      </c>
      <c r="X13" s="16">
        <v>27615189569</v>
      </c>
      <c r="Z13" s="16">
        <v>38549689500</v>
      </c>
      <c r="AB13" s="39">
        <f t="shared" si="0"/>
        <v>8.1635839120620442E-3</v>
      </c>
    </row>
    <row r="14" spans="1:28" ht="21.75" customHeight="1" x14ac:dyDescent="0.2">
      <c r="A14" s="15" t="s">
        <v>24</v>
      </c>
      <c r="B14" s="15"/>
      <c r="C14" s="15"/>
      <c r="E14" s="15">
        <v>1500000</v>
      </c>
      <c r="F14" s="15"/>
      <c r="H14" s="16">
        <v>17446005479</v>
      </c>
      <c r="J14" s="16">
        <v>18366917700</v>
      </c>
      <c r="L14" s="16">
        <v>0</v>
      </c>
      <c r="N14" s="16">
        <v>0</v>
      </c>
      <c r="P14" s="16">
        <v>-1500000</v>
      </c>
      <c r="R14" s="16">
        <v>18429087499</v>
      </c>
      <c r="T14" s="16">
        <v>0</v>
      </c>
      <c r="V14" s="16">
        <v>0</v>
      </c>
      <c r="X14" s="16">
        <v>0</v>
      </c>
      <c r="Z14" s="16">
        <v>0</v>
      </c>
      <c r="AB14" s="39">
        <f t="shared" si="0"/>
        <v>0</v>
      </c>
    </row>
    <row r="15" spans="1:28" ht="21.75" customHeight="1" x14ac:dyDescent="0.2">
      <c r="A15" s="15" t="s">
        <v>25</v>
      </c>
      <c r="B15" s="15"/>
      <c r="C15" s="15"/>
      <c r="E15" s="15">
        <v>7117237</v>
      </c>
      <c r="F15" s="15"/>
      <c r="H15" s="16">
        <v>153574131170</v>
      </c>
      <c r="J15" s="16">
        <v>184323961783.539</v>
      </c>
      <c r="L15" s="16">
        <v>1201763</v>
      </c>
      <c r="N15" s="16">
        <v>33372698024</v>
      </c>
      <c r="P15" s="16">
        <v>-239000</v>
      </c>
      <c r="R15" s="16">
        <v>6382168610</v>
      </c>
      <c r="T15" s="16">
        <v>8080000</v>
      </c>
      <c r="V15" s="16">
        <v>29380</v>
      </c>
      <c r="X15" s="16">
        <v>181789513937</v>
      </c>
      <c r="Z15" s="16">
        <v>235555372208</v>
      </c>
      <c r="AB15" s="39">
        <f t="shared" si="0"/>
        <v>4.9883048914233549E-2</v>
      </c>
    </row>
    <row r="16" spans="1:28" ht="21.75" customHeight="1" x14ac:dyDescent="0.2">
      <c r="A16" s="15" t="s">
        <v>26</v>
      </c>
      <c r="B16" s="15"/>
      <c r="C16" s="15"/>
      <c r="E16" s="15">
        <v>119200000</v>
      </c>
      <c r="F16" s="15"/>
      <c r="H16" s="16">
        <v>303595927167</v>
      </c>
      <c r="J16" s="16">
        <v>359566895360</v>
      </c>
      <c r="L16" s="16">
        <v>16081684</v>
      </c>
      <c r="N16" s="16">
        <v>49299672656</v>
      </c>
      <c r="P16" s="16">
        <v>-2700000</v>
      </c>
      <c r="R16" s="16">
        <v>8263624623</v>
      </c>
      <c r="T16" s="16">
        <v>132581684</v>
      </c>
      <c r="V16" s="16">
        <v>3340</v>
      </c>
      <c r="X16" s="16">
        <v>345947652245</v>
      </c>
      <c r="Z16" s="16">
        <v>439399804126.151</v>
      </c>
      <c r="AB16" s="39">
        <f t="shared" si="0"/>
        <v>9.305074096452734E-2</v>
      </c>
    </row>
    <row r="17" spans="1:28" ht="21.75" customHeight="1" x14ac:dyDescent="0.2">
      <c r="A17" s="15" t="s">
        <v>27</v>
      </c>
      <c r="B17" s="15"/>
      <c r="C17" s="15"/>
      <c r="E17" s="15">
        <v>52600000</v>
      </c>
      <c r="F17" s="15"/>
      <c r="H17" s="16">
        <v>283479690767</v>
      </c>
      <c r="J17" s="16">
        <v>426942028360</v>
      </c>
      <c r="L17" s="16">
        <v>9000000</v>
      </c>
      <c r="N17" s="16">
        <v>67372890530</v>
      </c>
      <c r="P17" s="16">
        <v>0</v>
      </c>
      <c r="R17" s="16">
        <v>0</v>
      </c>
      <c r="T17" s="16">
        <v>61600000</v>
      </c>
      <c r="V17" s="16">
        <v>8020</v>
      </c>
      <c r="X17" s="16">
        <v>350852581297</v>
      </c>
      <c r="Z17" s="16">
        <v>490213132640</v>
      </c>
      <c r="AB17" s="39">
        <f t="shared" si="0"/>
        <v>0.10381136904102536</v>
      </c>
    </row>
    <row r="18" spans="1:28" ht="21.75" customHeight="1" x14ac:dyDescent="0.2">
      <c r="A18" s="15" t="s">
        <v>28</v>
      </c>
      <c r="B18" s="15"/>
      <c r="C18" s="15"/>
      <c r="E18" s="15">
        <v>2160000</v>
      </c>
      <c r="F18" s="15"/>
      <c r="H18" s="16">
        <v>22044636587</v>
      </c>
      <c r="J18" s="16">
        <v>23726366424</v>
      </c>
      <c r="L18" s="16">
        <v>2614659</v>
      </c>
      <c r="N18" s="16">
        <v>32603235955</v>
      </c>
      <c r="P18" s="16">
        <v>-30304</v>
      </c>
      <c r="R18" s="16">
        <v>347004920</v>
      </c>
      <c r="T18" s="16">
        <v>4744355</v>
      </c>
      <c r="V18" s="16">
        <v>12830</v>
      </c>
      <c r="X18" s="16">
        <v>54335361334</v>
      </c>
      <c r="Z18" s="16">
        <v>60399548972.955498</v>
      </c>
      <c r="AB18" s="39">
        <f t="shared" si="0"/>
        <v>1.2790681136132706E-2</v>
      </c>
    </row>
    <row r="19" spans="1:28" ht="21.75" customHeight="1" x14ac:dyDescent="0.2">
      <c r="A19" s="15" t="s">
        <v>29</v>
      </c>
      <c r="B19" s="15"/>
      <c r="C19" s="15"/>
      <c r="E19" s="15">
        <v>24900000</v>
      </c>
      <c r="F19" s="15"/>
      <c r="H19" s="16">
        <v>276989393221</v>
      </c>
      <c r="J19" s="16">
        <v>322680250380</v>
      </c>
      <c r="L19" s="16">
        <v>1430000</v>
      </c>
      <c r="N19" s="16">
        <v>20754442751</v>
      </c>
      <c r="P19" s="16">
        <v>-4317122</v>
      </c>
      <c r="R19" s="16">
        <v>56115642948</v>
      </c>
      <c r="T19" s="16">
        <v>22012878</v>
      </c>
      <c r="V19" s="16">
        <v>14980</v>
      </c>
      <c r="X19" s="16">
        <v>249595541224</v>
      </c>
      <c r="Z19" s="16">
        <v>327203922426.83899</v>
      </c>
      <c r="AB19" s="39">
        <f t="shared" si="0"/>
        <v>6.9291263087536401E-2</v>
      </c>
    </row>
    <row r="20" spans="1:28" ht="21.75" customHeight="1" x14ac:dyDescent="0.2">
      <c r="A20" s="15" t="s">
        <v>30</v>
      </c>
      <c r="B20" s="15"/>
      <c r="C20" s="15"/>
      <c r="E20" s="15">
        <v>20000000</v>
      </c>
      <c r="F20" s="15"/>
      <c r="H20" s="16">
        <v>33555153284</v>
      </c>
      <c r="J20" s="16">
        <v>34253160400</v>
      </c>
      <c r="L20" s="16">
        <v>0</v>
      </c>
      <c r="N20" s="16">
        <v>0</v>
      </c>
      <c r="P20" s="16">
        <v>-20000000</v>
      </c>
      <c r="R20" s="16">
        <v>0</v>
      </c>
      <c r="T20" s="16">
        <v>0</v>
      </c>
      <c r="V20" s="16">
        <v>0</v>
      </c>
      <c r="X20" s="16">
        <v>0</v>
      </c>
      <c r="Z20" s="16">
        <v>0</v>
      </c>
      <c r="AB20" s="39">
        <f t="shared" si="0"/>
        <v>0</v>
      </c>
    </row>
    <row r="21" spans="1:28" ht="21.75" customHeight="1" x14ac:dyDescent="0.2">
      <c r="A21" s="15" t="s">
        <v>31</v>
      </c>
      <c r="B21" s="15"/>
      <c r="C21" s="15"/>
      <c r="E21" s="15">
        <v>1500000</v>
      </c>
      <c r="F21" s="15"/>
      <c r="H21" s="16">
        <v>15774384478</v>
      </c>
      <c r="J21" s="16">
        <v>27714101100</v>
      </c>
      <c r="L21" s="16">
        <v>1275000</v>
      </c>
      <c r="N21" s="16">
        <v>0</v>
      </c>
      <c r="P21" s="16">
        <v>-1500000</v>
      </c>
      <c r="R21" s="16">
        <v>17905512265</v>
      </c>
      <c r="T21" s="16">
        <v>1275000</v>
      </c>
      <c r="V21" s="16">
        <v>14100</v>
      </c>
      <c r="X21" s="16">
        <v>7247690170</v>
      </c>
      <c r="Z21" s="16">
        <v>17838533925</v>
      </c>
      <c r="AB21" s="39">
        <f t="shared" si="0"/>
        <v>3.7776275361414515E-3</v>
      </c>
    </row>
    <row r="22" spans="1:28" ht="21.75" customHeight="1" x14ac:dyDescent="0.2">
      <c r="A22" s="15" t="s">
        <v>32</v>
      </c>
      <c r="B22" s="15"/>
      <c r="C22" s="15"/>
      <c r="E22" s="15">
        <v>585000</v>
      </c>
      <c r="F22" s="15"/>
      <c r="H22" s="16">
        <v>3970921429</v>
      </c>
      <c r="J22" s="16">
        <v>3591417076.6500001</v>
      </c>
      <c r="L22" s="16">
        <v>0</v>
      </c>
      <c r="N22" s="16">
        <v>0</v>
      </c>
      <c r="P22" s="16">
        <v>0</v>
      </c>
      <c r="R22" s="16">
        <v>0</v>
      </c>
      <c r="T22" s="16">
        <v>585000</v>
      </c>
      <c r="V22" s="16">
        <v>6187</v>
      </c>
      <c r="X22" s="16">
        <v>3970921429</v>
      </c>
      <c r="Z22" s="16">
        <v>3591417076.6500001</v>
      </c>
      <c r="AB22" s="39">
        <f t="shared" si="0"/>
        <v>7.6054658412864353E-4</v>
      </c>
    </row>
    <row r="23" spans="1:28" ht="21.75" customHeight="1" x14ac:dyDescent="0.2">
      <c r="A23" s="15" t="s">
        <v>33</v>
      </c>
      <c r="B23" s="15"/>
      <c r="C23" s="15"/>
      <c r="E23" s="15">
        <v>1450000</v>
      </c>
      <c r="F23" s="15"/>
      <c r="H23" s="16">
        <v>8548542744</v>
      </c>
      <c r="J23" s="16">
        <v>13855562145</v>
      </c>
      <c r="L23" s="16">
        <v>0</v>
      </c>
      <c r="N23" s="16">
        <v>0</v>
      </c>
      <c r="P23" s="16">
        <v>0</v>
      </c>
      <c r="R23" s="16">
        <v>0</v>
      </c>
      <c r="T23" s="16">
        <v>1450000</v>
      </c>
      <c r="V23" s="16">
        <v>9200</v>
      </c>
      <c r="X23" s="16">
        <v>8548542744</v>
      </c>
      <c r="Z23" s="16">
        <v>13236881800</v>
      </c>
      <c r="AB23" s="39">
        <f t="shared" si="0"/>
        <v>2.8031456727646759E-3</v>
      </c>
    </row>
    <row r="24" spans="1:28" ht="21.75" customHeight="1" x14ac:dyDescent="0.2">
      <c r="A24" s="15" t="s">
        <v>34</v>
      </c>
      <c r="B24" s="15"/>
      <c r="C24" s="15"/>
      <c r="E24" s="15">
        <v>4000000</v>
      </c>
      <c r="F24" s="15"/>
      <c r="H24" s="16">
        <v>10200554222</v>
      </c>
      <c r="J24" s="16">
        <v>15161885600</v>
      </c>
      <c r="L24" s="16">
        <v>0</v>
      </c>
      <c r="N24" s="16">
        <v>0</v>
      </c>
      <c r="P24" s="16">
        <v>-500000</v>
      </c>
      <c r="R24" s="16">
        <v>2049037571</v>
      </c>
      <c r="T24" s="16">
        <v>3500000</v>
      </c>
      <c r="V24" s="16">
        <v>4180</v>
      </c>
      <c r="X24" s="16">
        <v>8925484944</v>
      </c>
      <c r="Z24" s="16">
        <v>14516910100</v>
      </c>
      <c r="AB24" s="39">
        <f t="shared" si="0"/>
        <v>3.0742144821999406E-3</v>
      </c>
    </row>
    <row r="25" spans="1:28" ht="21.75" customHeight="1" x14ac:dyDescent="0.2">
      <c r="A25" s="15" t="s">
        <v>35</v>
      </c>
      <c r="B25" s="15"/>
      <c r="C25" s="15"/>
      <c r="E25" s="15">
        <v>110</v>
      </c>
      <c r="F25" s="15"/>
      <c r="H25" s="16">
        <v>764107</v>
      </c>
      <c r="J25" s="16">
        <v>849184.66599999997</v>
      </c>
      <c r="L25" s="16">
        <v>0</v>
      </c>
      <c r="N25" s="16">
        <v>0</v>
      </c>
      <c r="P25" s="16">
        <v>-110</v>
      </c>
      <c r="R25" s="16">
        <v>982352</v>
      </c>
      <c r="T25" s="16">
        <v>0</v>
      </c>
      <c r="V25" s="16">
        <v>0</v>
      </c>
      <c r="X25" s="16">
        <v>0</v>
      </c>
      <c r="Z25" s="16">
        <v>0</v>
      </c>
      <c r="AB25" s="39">
        <f t="shared" si="0"/>
        <v>0</v>
      </c>
    </row>
    <row r="26" spans="1:28" ht="21.75" customHeight="1" x14ac:dyDescent="0.2">
      <c r="A26" s="15" t="s">
        <v>36</v>
      </c>
      <c r="B26" s="15"/>
      <c r="C26" s="15"/>
      <c r="E26" s="15">
        <v>32680000</v>
      </c>
      <c r="F26" s="15"/>
      <c r="H26" s="16">
        <v>313390477938</v>
      </c>
      <c r="J26" s="16">
        <v>543158675300</v>
      </c>
      <c r="L26" s="16">
        <v>32680000</v>
      </c>
      <c r="N26" s="16">
        <v>208926985128</v>
      </c>
      <c r="P26" s="16">
        <v>-49020000</v>
      </c>
      <c r="R26" s="16">
        <v>497071132532</v>
      </c>
      <c r="T26" s="16">
        <v>16340000</v>
      </c>
      <c r="V26" s="16">
        <v>10160</v>
      </c>
      <c r="X26" s="16">
        <v>104463492567</v>
      </c>
      <c r="Z26" s="16">
        <v>164731108688</v>
      </c>
      <c r="AB26" s="39">
        <f t="shared" si="0"/>
        <v>3.488474864892234E-2</v>
      </c>
    </row>
    <row r="27" spans="1:28" ht="21.75" customHeight="1" x14ac:dyDescent="0.2">
      <c r="A27" s="15" t="s">
        <v>37</v>
      </c>
      <c r="B27" s="15"/>
      <c r="C27" s="15"/>
      <c r="E27" s="15">
        <v>130500000</v>
      </c>
      <c r="F27" s="15"/>
      <c r="H27" s="16">
        <v>275773886006</v>
      </c>
      <c r="J27" s="16">
        <v>310390490295</v>
      </c>
      <c r="L27" s="16">
        <v>10489066</v>
      </c>
      <c r="N27" s="16">
        <v>36322890394</v>
      </c>
      <c r="P27" s="16">
        <v>-32406116</v>
      </c>
      <c r="R27" s="16">
        <v>99098703765</v>
      </c>
      <c r="T27" s="16">
        <v>108582950</v>
      </c>
      <c r="V27" s="16">
        <v>3970</v>
      </c>
      <c r="X27" s="16">
        <v>243309272527</v>
      </c>
      <c r="Z27" s="16">
        <v>427742107072.10498</v>
      </c>
      <c r="AB27" s="39">
        <f t="shared" si="0"/>
        <v>9.0582015811187175E-2</v>
      </c>
    </row>
    <row r="28" spans="1:28" ht="21.75" customHeight="1" x14ac:dyDescent="0.2">
      <c r="A28" s="15" t="s">
        <v>38</v>
      </c>
      <c r="B28" s="15"/>
      <c r="C28" s="15"/>
      <c r="E28" s="15">
        <v>15820000</v>
      </c>
      <c r="F28" s="15"/>
      <c r="H28" s="16">
        <v>333334700314</v>
      </c>
      <c r="J28" s="16">
        <v>643606167400</v>
      </c>
      <c r="L28" s="16">
        <v>0</v>
      </c>
      <c r="N28" s="16">
        <v>0</v>
      </c>
      <c r="P28" s="16">
        <v>-1030000</v>
      </c>
      <c r="R28" s="16">
        <v>44322911025</v>
      </c>
      <c r="T28" s="16">
        <v>14790000</v>
      </c>
      <c r="V28" s="16">
        <v>44600</v>
      </c>
      <c r="X28" s="16">
        <v>311632125009</v>
      </c>
      <c r="Z28" s="16">
        <v>654535029180</v>
      </c>
      <c r="AB28" s="39">
        <f t="shared" si="0"/>
        <v>0.13860945972327243</v>
      </c>
    </row>
    <row r="29" spans="1:28" ht="21.75" customHeight="1" x14ac:dyDescent="0.2">
      <c r="A29" s="15" t="s">
        <v>39</v>
      </c>
      <c r="B29" s="15"/>
      <c r="C29" s="15"/>
      <c r="E29" s="15">
        <v>8980000</v>
      </c>
      <c r="F29" s="15"/>
      <c r="H29" s="16">
        <v>73557646989</v>
      </c>
      <c r="J29" s="16">
        <v>76541921714</v>
      </c>
      <c r="L29" s="16">
        <v>33007723</v>
      </c>
      <c r="N29" s="16">
        <v>297342729139</v>
      </c>
      <c r="P29" s="16">
        <v>0</v>
      </c>
      <c r="R29" s="16">
        <v>0</v>
      </c>
      <c r="T29" s="16">
        <v>41987723</v>
      </c>
      <c r="V29" s="16">
        <v>9340</v>
      </c>
      <c r="X29" s="16">
        <v>370900376128</v>
      </c>
      <c r="Z29" s="16">
        <v>389133894797.30103</v>
      </c>
      <c r="AB29" s="39">
        <f t="shared" si="0"/>
        <v>8.2406038658373384E-2</v>
      </c>
    </row>
    <row r="30" spans="1:28" ht="21.75" customHeight="1" x14ac:dyDescent="0.2">
      <c r="A30" s="15" t="s">
        <v>40</v>
      </c>
      <c r="B30" s="15"/>
      <c r="C30" s="15"/>
      <c r="E30" s="15">
        <v>10300000</v>
      </c>
      <c r="F30" s="15"/>
      <c r="H30" s="16">
        <v>30564009100</v>
      </c>
      <c r="J30" s="16">
        <v>38530836370</v>
      </c>
      <c r="L30" s="16">
        <v>0</v>
      </c>
      <c r="N30" s="16">
        <v>0</v>
      </c>
      <c r="P30" s="16">
        <v>-300000</v>
      </c>
      <c r="R30" s="16">
        <v>1271097905</v>
      </c>
      <c r="T30" s="16">
        <v>10000000</v>
      </c>
      <c r="V30" s="16">
        <v>4080</v>
      </c>
      <c r="X30" s="16">
        <v>29673795244</v>
      </c>
      <c r="Z30" s="16">
        <v>40484616000</v>
      </c>
      <c r="AB30" s="39">
        <f t="shared" si="0"/>
        <v>8.5733390891153498E-3</v>
      </c>
    </row>
    <row r="31" spans="1:28" ht="21.75" customHeight="1" x14ac:dyDescent="0.2">
      <c r="A31" s="15" t="s">
        <v>41</v>
      </c>
      <c r="B31" s="15"/>
      <c r="C31" s="15"/>
      <c r="E31" s="15">
        <v>800000</v>
      </c>
      <c r="F31" s="15"/>
      <c r="H31" s="16">
        <v>5015225123</v>
      </c>
      <c r="J31" s="16">
        <v>6152074000</v>
      </c>
      <c r="L31" s="16">
        <v>0</v>
      </c>
      <c r="N31" s="16">
        <v>0</v>
      </c>
      <c r="P31" s="16">
        <v>0</v>
      </c>
      <c r="R31" s="16">
        <v>0</v>
      </c>
      <c r="T31" s="16">
        <v>800000</v>
      </c>
      <c r="V31" s="16">
        <v>8020</v>
      </c>
      <c r="X31" s="16">
        <v>5015225123</v>
      </c>
      <c r="Z31" s="16">
        <v>6366404320</v>
      </c>
      <c r="AB31" s="39">
        <f t="shared" si="0"/>
        <v>1.3481995979353944E-3</v>
      </c>
    </row>
    <row r="32" spans="1:28" ht="21.75" customHeight="1" x14ac:dyDescent="0.2">
      <c r="A32" s="15" t="s">
        <v>42</v>
      </c>
      <c r="B32" s="15"/>
      <c r="C32" s="15"/>
      <c r="E32" s="15">
        <v>0</v>
      </c>
      <c r="F32" s="15"/>
      <c r="H32" s="16">
        <v>0</v>
      </c>
      <c r="J32" s="16">
        <v>0</v>
      </c>
      <c r="L32" s="16">
        <v>27540000</v>
      </c>
      <c r="N32" s="16">
        <v>204233112826</v>
      </c>
      <c r="P32" s="16">
        <v>0</v>
      </c>
      <c r="R32" s="16">
        <v>0</v>
      </c>
      <c r="T32" s="16">
        <v>27540000</v>
      </c>
      <c r="V32" s="16">
        <v>8420</v>
      </c>
      <c r="X32" s="16">
        <v>204233112826</v>
      </c>
      <c r="Z32" s="16">
        <v>230094315036</v>
      </c>
      <c r="AB32" s="39">
        <f t="shared" si="0"/>
        <v>4.8726572712987096E-2</v>
      </c>
    </row>
    <row r="33" spans="1:28" ht="21.75" customHeight="1" x14ac:dyDescent="0.2">
      <c r="A33" s="15" t="s">
        <v>43</v>
      </c>
      <c r="B33" s="15"/>
      <c r="C33" s="15"/>
      <c r="E33" s="15">
        <v>0</v>
      </c>
      <c r="F33" s="15"/>
      <c r="H33" s="16">
        <v>0</v>
      </c>
      <c r="J33" s="16">
        <v>0</v>
      </c>
      <c r="L33" s="16">
        <v>2410015</v>
      </c>
      <c r="N33" s="16">
        <v>20907764025</v>
      </c>
      <c r="P33" s="16">
        <v>0</v>
      </c>
      <c r="R33" s="16">
        <v>0</v>
      </c>
      <c r="T33" s="16">
        <v>2410015</v>
      </c>
      <c r="V33" s="16">
        <v>8650</v>
      </c>
      <c r="X33" s="16">
        <v>20907764025</v>
      </c>
      <c r="Z33" s="16">
        <v>20685485302.032501</v>
      </c>
      <c r="AB33" s="39">
        <f t="shared" si="0"/>
        <v>4.3805202380389702E-3</v>
      </c>
    </row>
    <row r="34" spans="1:28" ht="21.75" customHeight="1" x14ac:dyDescent="0.2">
      <c r="A34" s="15" t="s">
        <v>44</v>
      </c>
      <c r="B34" s="15"/>
      <c r="C34" s="15"/>
      <c r="E34" s="15">
        <v>0</v>
      </c>
      <c r="F34" s="15"/>
      <c r="H34" s="16">
        <v>0</v>
      </c>
      <c r="J34" s="16">
        <v>0</v>
      </c>
      <c r="L34" s="16">
        <v>300000</v>
      </c>
      <c r="N34" s="16">
        <v>5636864542</v>
      </c>
      <c r="P34" s="16">
        <v>0</v>
      </c>
      <c r="R34" s="16">
        <v>0</v>
      </c>
      <c r="T34" s="16">
        <v>300000</v>
      </c>
      <c r="V34" s="16">
        <v>18740</v>
      </c>
      <c r="X34" s="16">
        <v>5636864542</v>
      </c>
      <c r="Z34" s="16">
        <v>5578541940</v>
      </c>
      <c r="AB34" s="39">
        <f t="shared" si="0"/>
        <v>1.1813556950736887E-3</v>
      </c>
    </row>
    <row r="35" spans="1:28" ht="21.75" customHeight="1" x14ac:dyDescent="0.2">
      <c r="A35" s="15" t="s">
        <v>45</v>
      </c>
      <c r="B35" s="15"/>
      <c r="C35" s="15"/>
      <c r="E35" s="15">
        <v>0</v>
      </c>
      <c r="F35" s="15"/>
      <c r="H35" s="16">
        <v>0</v>
      </c>
      <c r="J35" s="16">
        <v>0</v>
      </c>
      <c r="L35" s="16">
        <v>8800000</v>
      </c>
      <c r="N35" s="16">
        <v>53568762303</v>
      </c>
      <c r="P35" s="16">
        <v>0</v>
      </c>
      <c r="R35" s="16">
        <v>0</v>
      </c>
      <c r="T35" s="16">
        <v>8800000</v>
      </c>
      <c r="V35" s="16">
        <v>6890</v>
      </c>
      <c r="X35" s="16">
        <v>53568762303</v>
      </c>
      <c r="Z35" s="16">
        <v>60163314640</v>
      </c>
      <c r="AB35" s="39">
        <f t="shared" si="0"/>
        <v>1.2740654305177498E-2</v>
      </c>
    </row>
    <row r="36" spans="1:28" ht="21.75" customHeight="1" x14ac:dyDescent="0.2">
      <c r="A36" s="15" t="s">
        <v>46</v>
      </c>
      <c r="B36" s="15"/>
      <c r="C36" s="15"/>
      <c r="E36" s="15">
        <v>0</v>
      </c>
      <c r="F36" s="15"/>
      <c r="H36" s="16">
        <v>0</v>
      </c>
      <c r="J36" s="16">
        <v>0</v>
      </c>
      <c r="L36" s="16">
        <v>16500000</v>
      </c>
      <c r="N36" s="16">
        <v>57407526783</v>
      </c>
      <c r="P36" s="16">
        <v>0</v>
      </c>
      <c r="R36" s="16">
        <v>0</v>
      </c>
      <c r="T36" s="16">
        <v>16500000</v>
      </c>
      <c r="V36" s="16">
        <v>3870</v>
      </c>
      <c r="X36" s="16">
        <v>57407526783</v>
      </c>
      <c r="Z36" s="16">
        <v>63361400850</v>
      </c>
      <c r="AB36" s="39">
        <f t="shared" si="0"/>
        <v>1.3417906067045605E-2</v>
      </c>
    </row>
    <row r="37" spans="1:28" ht="21.75" customHeight="1" x14ac:dyDescent="0.2">
      <c r="A37" s="15" t="s">
        <v>47</v>
      </c>
      <c r="B37" s="15"/>
      <c r="C37" s="15"/>
      <c r="E37" s="15">
        <v>0</v>
      </c>
      <c r="F37" s="15"/>
      <c r="H37" s="16">
        <v>0</v>
      </c>
      <c r="J37" s="16">
        <v>0</v>
      </c>
      <c r="L37" s="16">
        <v>6025000</v>
      </c>
      <c r="N37" s="16">
        <v>35884528189</v>
      </c>
      <c r="P37" s="16">
        <v>0</v>
      </c>
      <c r="R37" s="16">
        <v>0</v>
      </c>
      <c r="T37" s="16">
        <v>6025000</v>
      </c>
      <c r="V37" s="16">
        <v>9120</v>
      </c>
      <c r="X37" s="16">
        <v>35884528189</v>
      </c>
      <c r="Z37" s="16">
        <v>54523251960</v>
      </c>
      <c r="AB37" s="39">
        <f t="shared" si="0"/>
        <v>1.1546270496782115E-2</v>
      </c>
    </row>
    <row r="38" spans="1:28" ht="21.75" customHeight="1" x14ac:dyDescent="0.2">
      <c r="A38" s="15" t="s">
        <v>48</v>
      </c>
      <c r="B38" s="15"/>
      <c r="C38" s="15"/>
      <c r="E38" s="15">
        <v>0</v>
      </c>
      <c r="F38" s="15"/>
      <c r="H38" s="16">
        <v>0</v>
      </c>
      <c r="J38" s="16">
        <v>0</v>
      </c>
      <c r="L38" s="16">
        <v>20000000</v>
      </c>
      <c r="N38" s="16">
        <v>0</v>
      </c>
      <c r="P38" s="16">
        <v>-20000000</v>
      </c>
      <c r="R38" s="16">
        <v>78438944117</v>
      </c>
      <c r="T38" s="16">
        <v>0</v>
      </c>
      <c r="V38" s="16">
        <v>0</v>
      </c>
      <c r="X38" s="16">
        <v>0</v>
      </c>
      <c r="Z38" s="16">
        <v>0</v>
      </c>
      <c r="AB38" s="39">
        <f t="shared" si="0"/>
        <v>0</v>
      </c>
    </row>
    <row r="39" spans="1:28" ht="21.75" customHeight="1" x14ac:dyDescent="0.2">
      <c r="A39" s="15" t="s">
        <v>49</v>
      </c>
      <c r="B39" s="15"/>
      <c r="C39" s="15"/>
      <c r="E39" s="15">
        <v>0</v>
      </c>
      <c r="F39" s="15"/>
      <c r="H39" s="16">
        <v>0</v>
      </c>
      <c r="J39" s="16">
        <v>0</v>
      </c>
      <c r="L39" s="16">
        <v>42000</v>
      </c>
      <c r="N39" s="16">
        <v>16132742403</v>
      </c>
      <c r="P39" s="16">
        <v>-42000</v>
      </c>
      <c r="R39" s="16">
        <v>16302500102</v>
      </c>
      <c r="T39" s="16">
        <v>0</v>
      </c>
      <c r="V39" s="16">
        <v>0</v>
      </c>
      <c r="X39" s="16">
        <v>0</v>
      </c>
      <c r="Z39" s="16">
        <v>0</v>
      </c>
      <c r="AB39" s="39">
        <f t="shared" si="0"/>
        <v>0</v>
      </c>
    </row>
    <row r="40" spans="1:28" ht="21.75" customHeight="1" x14ac:dyDescent="0.2">
      <c r="A40" s="17" t="s">
        <v>50</v>
      </c>
      <c r="B40" s="17"/>
      <c r="C40" s="17"/>
      <c r="D40" s="18"/>
      <c r="E40" s="15">
        <v>0</v>
      </c>
      <c r="F40" s="17"/>
      <c r="H40" s="19">
        <v>0</v>
      </c>
      <c r="J40" s="19">
        <v>0</v>
      </c>
      <c r="L40" s="19">
        <v>3631250</v>
      </c>
      <c r="N40" s="19">
        <v>13143472179</v>
      </c>
      <c r="P40" s="19">
        <v>0</v>
      </c>
      <c r="R40" s="19">
        <v>0</v>
      </c>
      <c r="T40" s="19">
        <v>3631250</v>
      </c>
      <c r="V40" s="19">
        <v>5040</v>
      </c>
      <c r="X40" s="19">
        <v>13143472179</v>
      </c>
      <c r="Z40" s="19">
        <v>18160029405</v>
      </c>
      <c r="AB40" s="39">
        <f t="shared" si="0"/>
        <v>3.8457099347903086E-3</v>
      </c>
    </row>
    <row r="41" spans="1:28" ht="21.75" customHeight="1" thickBot="1" x14ac:dyDescent="0.25">
      <c r="A41" s="20" t="s">
        <v>51</v>
      </c>
      <c r="B41" s="20"/>
      <c r="C41" s="20"/>
      <c r="D41" s="20"/>
      <c r="F41" s="21">
        <f>SUM(E8:F40)</f>
        <v>476242347</v>
      </c>
      <c r="H41" s="21">
        <f>SUM(H9:H40)</f>
        <v>2504511695001</v>
      </c>
      <c r="J41" s="21">
        <f>SUM(J9:J40)</f>
        <v>3456081903702.855</v>
      </c>
      <c r="L41" s="21">
        <f>SUM(L9:L40)</f>
        <v>207231675</v>
      </c>
      <c r="N41" s="21">
        <f>SUM(N9:N40)</f>
        <v>1291580644793</v>
      </c>
      <c r="P41" s="21">
        <f>SUM(P9:P40)</f>
        <v>-145739652</v>
      </c>
      <c r="R41" s="21">
        <f>SUM(R9:R40)</f>
        <v>956979079052</v>
      </c>
      <c r="T41" s="21">
        <f>SUM(T9:T40)</f>
        <v>537734370</v>
      </c>
      <c r="V41" s="21"/>
      <c r="X41" s="21">
        <f>SUM(X9:X40)</f>
        <v>3051759200270</v>
      </c>
      <c r="Z41" s="21">
        <f>SUM(Z9:Z40)</f>
        <v>4214627109115.4146</v>
      </c>
      <c r="AB41" s="40">
        <f t="shared" si="0"/>
        <v>0.89252241741960481</v>
      </c>
    </row>
    <row r="42" spans="1:28" ht="13.5" thickTop="1" x14ac:dyDescent="0.2">
      <c r="T42" s="32"/>
    </row>
    <row r="45" spans="1:28" ht="12.75" customHeight="1" x14ac:dyDescent="0.2">
      <c r="C45" s="37" t="s">
        <v>231</v>
      </c>
      <c r="D45" s="37"/>
      <c r="E45" s="37"/>
      <c r="F45" s="37"/>
      <c r="G45" s="37"/>
      <c r="H45" s="37"/>
      <c r="I45" s="36"/>
      <c r="J45" s="36">
        <v>4722152661779</v>
      </c>
      <c r="K45" s="36"/>
      <c r="L45" s="36"/>
      <c r="M45" s="36"/>
      <c r="N45" s="36"/>
      <c r="O45" s="36"/>
      <c r="P45" s="36"/>
    </row>
    <row r="46" spans="1:28" ht="12.75" customHeight="1" x14ac:dyDescent="0.2">
      <c r="C46" s="37"/>
      <c r="D46" s="37"/>
      <c r="E46" s="37"/>
      <c r="F46" s="37"/>
      <c r="G46" s="37"/>
      <c r="H46" s="37"/>
      <c r="I46" s="36"/>
      <c r="J46" s="36"/>
      <c r="K46" s="36"/>
      <c r="L46" s="36"/>
      <c r="M46" s="36"/>
      <c r="N46" s="36"/>
      <c r="O46" s="36"/>
      <c r="P46" s="36"/>
    </row>
  </sheetData>
  <mergeCells count="79">
    <mergeCell ref="C45:H46"/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41:D41"/>
    <mergeCell ref="A38:C38"/>
    <mergeCell ref="E38:F38"/>
    <mergeCell ref="A39:C39"/>
    <mergeCell ref="E39:F39"/>
    <mergeCell ref="A40:C40"/>
    <mergeCell ref="E40:F4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  <pageSetUpPr fitToPage="1"/>
  </sheetPr>
  <dimension ref="A1:AA10"/>
  <sheetViews>
    <sheetView rightToLeft="1" workbookViewId="0">
      <selection activeCell="M8" sqref="M8"/>
    </sheetView>
  </sheetViews>
  <sheetFormatPr defaultRowHeight="12.75" x14ac:dyDescent="0.2"/>
  <cols>
    <col min="1" max="1" width="6.140625" style="5" bestFit="1" customWidth="1"/>
    <col min="2" max="2" width="29.5703125" style="5" customWidth="1"/>
    <col min="3" max="3" width="1.28515625" style="5" customWidth="1"/>
    <col min="4" max="4" width="2.5703125" style="5" customWidth="1"/>
    <col min="5" max="5" width="10.42578125" style="5" customWidth="1"/>
    <col min="6" max="6" width="1.28515625" style="5" customWidth="1"/>
    <col min="7" max="7" width="17" style="5" bestFit="1" customWidth="1"/>
    <col min="8" max="8" width="1.28515625" style="5" customWidth="1"/>
    <col min="9" max="9" width="16.140625" style="5" bestFit="1" customWidth="1"/>
    <col min="10" max="10" width="1.28515625" style="5" customWidth="1"/>
    <col min="11" max="11" width="5.5703125" style="5" bestFit="1" customWidth="1"/>
    <col min="12" max="12" width="1.28515625" style="5" customWidth="1"/>
    <col min="13" max="13" width="13" style="5" bestFit="1" customWidth="1"/>
    <col min="14" max="14" width="1.28515625" style="5" customWidth="1"/>
    <col min="15" max="15" width="5.5703125" style="5" bestFit="1" customWidth="1"/>
    <col min="16" max="16" width="1.28515625" style="5" customWidth="1"/>
    <col min="17" max="17" width="10.42578125" style="5" bestFit="1" customWidth="1"/>
    <col min="18" max="18" width="1.28515625" style="5" customWidth="1"/>
    <col min="19" max="19" width="11.85546875" style="5" bestFit="1" customWidth="1"/>
    <col min="20" max="20" width="1.28515625" style="5" customWidth="1"/>
    <col min="21" max="21" width="22.42578125" style="5" bestFit="1" customWidth="1"/>
    <col min="22" max="22" width="1.28515625" style="5" customWidth="1"/>
    <col min="23" max="23" width="17" style="5" bestFit="1" customWidth="1"/>
    <col min="24" max="24" width="1.28515625" style="5" customWidth="1"/>
    <col min="25" max="25" width="16.140625" style="5" bestFit="1" customWidth="1"/>
    <col min="26" max="26" width="1.28515625" style="5" customWidth="1"/>
    <col min="27" max="27" width="18.42578125" style="5" bestFit="1" customWidth="1"/>
    <col min="28" max="28" width="0.28515625" style="5" customWidth="1"/>
    <col min="29" max="16384" width="9.140625" style="5"/>
  </cols>
  <sheetData>
    <row r="1" spans="1:27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.7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4.45" customHeight="1" x14ac:dyDescent="0.2"/>
    <row r="5" spans="1:27" ht="14.45" customHeight="1" x14ac:dyDescent="0.2">
      <c r="A5" s="33" t="s">
        <v>227</v>
      </c>
      <c r="B5" s="7" t="s">
        <v>55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7.25" customHeight="1" x14ac:dyDescent="0.2">
      <c r="E6" s="8" t="s">
        <v>7</v>
      </c>
      <c r="F6" s="8"/>
      <c r="G6" s="8"/>
      <c r="H6" s="8"/>
      <c r="I6" s="8"/>
      <c r="K6" s="8" t="s">
        <v>8</v>
      </c>
      <c r="L6" s="8"/>
      <c r="M6" s="8"/>
      <c r="N6" s="8"/>
      <c r="O6" s="8"/>
      <c r="P6" s="8"/>
      <c r="Q6" s="8"/>
      <c r="S6" s="8" t="s">
        <v>9</v>
      </c>
      <c r="T6" s="8"/>
      <c r="U6" s="8"/>
      <c r="V6" s="8"/>
      <c r="W6" s="8"/>
      <c r="X6" s="8"/>
      <c r="Y6" s="8"/>
      <c r="Z6" s="8"/>
      <c r="AA6" s="8"/>
    </row>
    <row r="7" spans="1:27" ht="17.25" customHeight="1" x14ac:dyDescent="0.2">
      <c r="E7" s="9"/>
      <c r="F7" s="9"/>
      <c r="G7" s="9"/>
      <c r="H7" s="9"/>
      <c r="I7" s="9"/>
      <c r="K7" s="10" t="s">
        <v>56</v>
      </c>
      <c r="L7" s="10"/>
      <c r="M7" s="10"/>
      <c r="N7" s="9"/>
      <c r="O7" s="10" t="s">
        <v>57</v>
      </c>
      <c r="P7" s="10"/>
      <c r="Q7" s="10"/>
      <c r="S7" s="9"/>
      <c r="T7" s="9"/>
      <c r="U7" s="9"/>
      <c r="V7" s="9"/>
      <c r="W7" s="9"/>
      <c r="X7" s="9"/>
      <c r="Y7" s="9"/>
      <c r="Z7" s="9"/>
      <c r="AA7" s="9"/>
    </row>
    <row r="8" spans="1:27" ht="17.25" customHeight="1" x14ac:dyDescent="0.2">
      <c r="A8" s="8" t="s">
        <v>58</v>
      </c>
      <c r="B8" s="8"/>
      <c r="D8" s="8" t="s">
        <v>59</v>
      </c>
      <c r="E8" s="8"/>
      <c r="G8" s="11" t="s">
        <v>14</v>
      </c>
      <c r="I8" s="11" t="s">
        <v>15</v>
      </c>
      <c r="K8" s="12" t="s">
        <v>13</v>
      </c>
      <c r="L8" s="9"/>
      <c r="M8" s="12" t="s">
        <v>14</v>
      </c>
      <c r="O8" s="12" t="s">
        <v>13</v>
      </c>
      <c r="P8" s="9"/>
      <c r="Q8" s="12" t="s">
        <v>16</v>
      </c>
      <c r="S8" s="11" t="s">
        <v>13</v>
      </c>
      <c r="U8" s="11" t="s">
        <v>60</v>
      </c>
      <c r="W8" s="11" t="s">
        <v>14</v>
      </c>
      <c r="Y8" s="11" t="s">
        <v>15</v>
      </c>
      <c r="AA8" s="11" t="s">
        <v>18</v>
      </c>
    </row>
    <row r="9" spans="1:27" ht="21.75" customHeight="1" x14ac:dyDescent="0.2">
      <c r="A9" s="30" t="s">
        <v>61</v>
      </c>
      <c r="B9" s="30"/>
      <c r="D9" s="30">
        <v>10000000</v>
      </c>
      <c r="E9" s="30"/>
      <c r="G9" s="28">
        <v>100072500000</v>
      </c>
      <c r="I9" s="28">
        <v>99927500000</v>
      </c>
      <c r="K9" s="28">
        <v>0</v>
      </c>
      <c r="M9" s="28">
        <v>0</v>
      </c>
      <c r="O9" s="28">
        <v>0</v>
      </c>
      <c r="Q9" s="28">
        <v>0</v>
      </c>
      <c r="S9" s="28">
        <v>10000000</v>
      </c>
      <c r="U9" s="28">
        <v>10000</v>
      </c>
      <c r="W9" s="28">
        <v>100072500000</v>
      </c>
      <c r="Y9" s="28">
        <v>99927500000</v>
      </c>
      <c r="AA9" s="34">
        <v>2.11</v>
      </c>
    </row>
    <row r="10" spans="1:27" ht="21.75" customHeight="1" x14ac:dyDescent="0.2">
      <c r="A10" s="20" t="s">
        <v>51</v>
      </c>
      <c r="B10" s="20"/>
      <c r="D10" s="25">
        <f>SUM(D9)</f>
        <v>10000000</v>
      </c>
      <c r="E10" s="25"/>
      <c r="G10" s="21">
        <f>SUM(G9)</f>
        <v>100072500000</v>
      </c>
      <c r="I10" s="21">
        <f>SUM(I9)</f>
        <v>99927500000</v>
      </c>
      <c r="K10" s="21">
        <v>0</v>
      </c>
      <c r="M10" s="21">
        <v>0</v>
      </c>
      <c r="O10" s="21">
        <v>0</v>
      </c>
      <c r="Q10" s="21">
        <v>0</v>
      </c>
      <c r="S10" s="21">
        <f>SUM(S9)</f>
        <v>10000000</v>
      </c>
      <c r="U10" s="21"/>
      <c r="W10" s="21">
        <f>SUM(W9)</f>
        <v>100072500000</v>
      </c>
      <c r="Y10" s="21">
        <f>SUM(Y9)</f>
        <v>99927500000</v>
      </c>
      <c r="AA10" s="35">
        <v>2.11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A10:B10"/>
    <mergeCell ref="D10:E10"/>
    <mergeCell ref="K7:M7"/>
    <mergeCell ref="O7:Q7"/>
    <mergeCell ref="A8:B8"/>
    <mergeCell ref="D8:E8"/>
    <mergeCell ref="A9:B9"/>
    <mergeCell ref="D9:E9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  <pageSetUpPr fitToPage="1"/>
  </sheetPr>
  <dimension ref="A1:L14"/>
  <sheetViews>
    <sheetView rightToLeft="1" workbookViewId="0">
      <selection activeCell="L13" sqref="L13"/>
    </sheetView>
  </sheetViews>
  <sheetFormatPr defaultRowHeight="12.75" x14ac:dyDescent="0.2"/>
  <cols>
    <col min="1" max="1" width="6.28515625" style="5" bestFit="1" customWidth="1"/>
    <col min="2" max="2" width="35" style="5" customWidth="1"/>
    <col min="3" max="3" width="1.28515625" style="5" customWidth="1"/>
    <col min="4" max="4" width="17" style="5" bestFit="1" customWidth="1"/>
    <col min="5" max="5" width="1.28515625" style="5" customWidth="1"/>
    <col min="6" max="6" width="18.7109375" style="5" bestFit="1" customWidth="1"/>
    <col min="7" max="7" width="1.28515625" style="5" customWidth="1"/>
    <col min="8" max="8" width="18.7109375" style="5" bestFit="1" customWidth="1"/>
    <col min="9" max="9" width="1.28515625" style="5" customWidth="1"/>
    <col min="10" max="10" width="16.7109375" style="5" bestFit="1" customWidth="1"/>
    <col min="11" max="11" width="1.28515625" style="5" customWidth="1"/>
    <col min="12" max="12" width="18.42578125" style="5" bestFit="1" customWidth="1"/>
    <col min="13" max="13" width="0.28515625" style="5" customWidth="1"/>
    <col min="14" max="16384" width="9.140625" style="5"/>
  </cols>
  <sheetData>
    <row r="1" spans="1:12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1.7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4.45" customHeight="1" x14ac:dyDescent="0.2"/>
    <row r="5" spans="1:12" ht="14.45" customHeight="1" x14ac:dyDescent="0.2">
      <c r="A5" s="6" t="s">
        <v>63</v>
      </c>
      <c r="B5" s="7" t="s">
        <v>64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4.45" customHeight="1" x14ac:dyDescent="0.2">
      <c r="D6" s="11" t="s">
        <v>7</v>
      </c>
      <c r="F6" s="8" t="s">
        <v>8</v>
      </c>
      <c r="G6" s="8"/>
      <c r="H6" s="8"/>
      <c r="J6" s="11" t="s">
        <v>9</v>
      </c>
    </row>
    <row r="7" spans="1:12" ht="14.45" customHeight="1" x14ac:dyDescent="0.2">
      <c r="D7" s="9"/>
      <c r="F7" s="9"/>
      <c r="G7" s="9"/>
      <c r="H7" s="9"/>
      <c r="J7" s="9"/>
    </row>
    <row r="8" spans="1:12" ht="14.45" customHeight="1" x14ac:dyDescent="0.2">
      <c r="A8" s="8" t="s">
        <v>65</v>
      </c>
      <c r="B8" s="8"/>
      <c r="D8" s="11" t="s">
        <v>66</v>
      </c>
      <c r="F8" s="11" t="s">
        <v>67</v>
      </c>
      <c r="H8" s="11" t="s">
        <v>68</v>
      </c>
      <c r="J8" s="11" t="s">
        <v>66</v>
      </c>
      <c r="L8" s="11" t="s">
        <v>18</v>
      </c>
    </row>
    <row r="9" spans="1:12" ht="21.75" customHeight="1" x14ac:dyDescent="0.2">
      <c r="A9" s="13" t="s">
        <v>228</v>
      </c>
      <c r="B9" s="13"/>
      <c r="D9" s="41">
        <v>100000</v>
      </c>
      <c r="E9" s="42"/>
      <c r="F9" s="41">
        <v>0</v>
      </c>
      <c r="G9" s="42"/>
      <c r="H9" s="41">
        <v>0</v>
      </c>
      <c r="I9" s="42"/>
      <c r="J9" s="41">
        <v>100000</v>
      </c>
      <c r="L9" s="39">
        <f>J9/سهام!J45</f>
        <v>2.1176782531703772E-8</v>
      </c>
    </row>
    <row r="10" spans="1:12" ht="21.75" customHeight="1" x14ac:dyDescent="0.2">
      <c r="A10" s="15" t="s">
        <v>229</v>
      </c>
      <c r="B10" s="15"/>
      <c r="D10" s="43">
        <v>3906288841</v>
      </c>
      <c r="E10" s="42"/>
      <c r="F10" s="43">
        <v>16050393</v>
      </c>
      <c r="G10" s="42"/>
      <c r="H10" s="43">
        <v>693000</v>
      </c>
      <c r="I10" s="42"/>
      <c r="J10" s="43">
        <v>3921646234</v>
      </c>
      <c r="L10" s="39">
        <f>J10/سهام!J45</f>
        <v>8.3047849463693086E-4</v>
      </c>
    </row>
    <row r="11" spans="1:12" ht="21.75" customHeight="1" x14ac:dyDescent="0.2">
      <c r="A11" s="15" t="s">
        <v>228</v>
      </c>
      <c r="B11" s="15"/>
      <c r="D11" s="43">
        <v>381846945864</v>
      </c>
      <c r="E11" s="42"/>
      <c r="F11" s="43">
        <v>1014429341034</v>
      </c>
      <c r="G11" s="42"/>
      <c r="H11" s="43">
        <v>1115731330352</v>
      </c>
      <c r="I11" s="42"/>
      <c r="J11" s="43">
        <v>280544956546</v>
      </c>
      <c r="L11" s="39">
        <f>J11/سهام!J45</f>
        <v>5.9410395351409268E-2</v>
      </c>
    </row>
    <row r="12" spans="1:12" ht="21.75" customHeight="1" x14ac:dyDescent="0.2">
      <c r="A12" s="17" t="s">
        <v>230</v>
      </c>
      <c r="B12" s="17"/>
      <c r="D12" s="44">
        <v>0</v>
      </c>
      <c r="E12" s="42"/>
      <c r="F12" s="44">
        <v>100000000000</v>
      </c>
      <c r="G12" s="42"/>
      <c r="H12" s="44">
        <v>65000000000</v>
      </c>
      <c r="I12" s="42"/>
      <c r="J12" s="44">
        <v>35000000000</v>
      </c>
      <c r="L12" s="39">
        <f>J12/سهام!J45</f>
        <v>7.4118738860963207E-3</v>
      </c>
    </row>
    <row r="13" spans="1:12" ht="21.75" customHeight="1" thickBot="1" x14ac:dyDescent="0.25">
      <c r="A13" s="20" t="s">
        <v>51</v>
      </c>
      <c r="B13" s="20"/>
      <c r="D13" s="45">
        <f>SUM(D9:D12)</f>
        <v>385753334705</v>
      </c>
      <c r="E13" s="42"/>
      <c r="F13" s="45">
        <f>SUM(F9:F12)</f>
        <v>1114445391427</v>
      </c>
      <c r="G13" s="42"/>
      <c r="H13" s="45">
        <f>SUM(H9:H12)</f>
        <v>1180732023352</v>
      </c>
      <c r="I13" s="42"/>
      <c r="J13" s="45">
        <f>SUM(J9:J12)</f>
        <v>319466702780</v>
      </c>
      <c r="L13" s="40">
        <f>SUM(L9:L12)</f>
        <v>6.7652768908925048E-2</v>
      </c>
    </row>
    <row r="14" spans="1:12" ht="13.5" thickTop="1" x14ac:dyDescent="0.2"/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79998168889431442"/>
    <pageSetUpPr fitToPage="1"/>
  </sheetPr>
  <dimension ref="A1:J14"/>
  <sheetViews>
    <sheetView rightToLeft="1" workbookViewId="0">
      <selection activeCell="F13" sqref="F13"/>
    </sheetView>
  </sheetViews>
  <sheetFormatPr defaultRowHeight="12.75" x14ac:dyDescent="0.2"/>
  <cols>
    <col min="1" max="1" width="2.5703125" style="5" customWidth="1"/>
    <col min="2" max="2" width="72.42578125" style="5" customWidth="1"/>
    <col min="3" max="3" width="1.28515625" style="5" customWidth="1"/>
    <col min="4" max="4" width="11.7109375" style="5" customWidth="1"/>
    <col min="5" max="5" width="1.28515625" style="5" customWidth="1"/>
    <col min="6" max="6" width="22" style="5" customWidth="1"/>
    <col min="7" max="7" width="1.28515625" style="5" customWidth="1"/>
    <col min="8" max="8" width="15.5703125" style="5" customWidth="1"/>
    <col min="9" max="9" width="1.28515625" style="5" customWidth="1"/>
    <col min="10" max="10" width="19.42578125" style="5" customWidth="1"/>
    <col min="11" max="11" width="0.28515625" style="5" customWidth="1"/>
    <col min="12" max="16384" width="9.140625" style="5"/>
  </cols>
  <sheetData>
    <row r="1" spans="1:10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</row>
    <row r="3" spans="1:10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4.45" customHeight="1" x14ac:dyDescent="0.2"/>
    <row r="5" spans="1:10" ht="29.1" customHeight="1" x14ac:dyDescent="0.2">
      <c r="A5" s="6" t="s">
        <v>70</v>
      </c>
      <c r="B5" s="7" t="s">
        <v>71</v>
      </c>
      <c r="C5" s="7"/>
      <c r="D5" s="7"/>
      <c r="E5" s="7"/>
      <c r="F5" s="7"/>
      <c r="G5" s="7"/>
      <c r="H5" s="7"/>
      <c r="I5" s="7"/>
      <c r="J5" s="7"/>
    </row>
    <row r="6" spans="1:10" ht="14.45" customHeight="1" x14ac:dyDescent="0.2"/>
    <row r="7" spans="1:10" ht="14.45" customHeight="1" x14ac:dyDescent="0.2">
      <c r="A7" s="8" t="s">
        <v>72</v>
      </c>
      <c r="B7" s="8"/>
      <c r="D7" s="11" t="s">
        <v>73</v>
      </c>
      <c r="F7" s="11" t="s">
        <v>66</v>
      </c>
      <c r="H7" s="11" t="s">
        <v>74</v>
      </c>
      <c r="J7" s="11" t="s">
        <v>75</v>
      </c>
    </row>
    <row r="8" spans="1:10" ht="21.75" customHeight="1" x14ac:dyDescent="0.2">
      <c r="A8" s="13" t="s">
        <v>76</v>
      </c>
      <c r="B8" s="13"/>
      <c r="D8" s="41" t="s">
        <v>77</v>
      </c>
      <c r="F8" s="41">
        <f>'درآمد سرمایه گذاری در سهام'!J95</f>
        <v>404452510423</v>
      </c>
      <c r="G8" s="42"/>
      <c r="H8" s="38">
        <f>F8/F13</f>
        <v>0.98598524811165378</v>
      </c>
      <c r="I8" s="42"/>
      <c r="J8" s="39">
        <f>F8/سهام!$J$45</f>
        <v>8.5650028576295251E-2</v>
      </c>
    </row>
    <row r="9" spans="1:10" ht="21.75" customHeight="1" x14ac:dyDescent="0.2">
      <c r="A9" s="15" t="s">
        <v>78</v>
      </c>
      <c r="B9" s="15"/>
      <c r="D9" s="43" t="s">
        <v>79</v>
      </c>
      <c r="F9" s="43">
        <v>0</v>
      </c>
      <c r="G9" s="42"/>
      <c r="H9" s="39">
        <f>F9/F13</f>
        <v>0</v>
      </c>
      <c r="I9" s="42"/>
      <c r="J9" s="39">
        <f>F9/سهام!$J$45</f>
        <v>0</v>
      </c>
    </row>
    <row r="10" spans="1:10" ht="21.75" customHeight="1" x14ac:dyDescent="0.2">
      <c r="A10" s="15" t="s">
        <v>80</v>
      </c>
      <c r="B10" s="15"/>
      <c r="D10" s="43" t="s">
        <v>81</v>
      </c>
      <c r="F10" s="43">
        <v>0</v>
      </c>
      <c r="G10" s="42"/>
      <c r="H10" s="39">
        <f>F10/F13</f>
        <v>0</v>
      </c>
      <c r="I10" s="42"/>
      <c r="J10" s="39">
        <f>F10/سهام!$J$45</f>
        <v>0</v>
      </c>
    </row>
    <row r="11" spans="1:10" ht="21.75" customHeight="1" x14ac:dyDescent="0.2">
      <c r="A11" s="15" t="s">
        <v>82</v>
      </c>
      <c r="B11" s="15"/>
      <c r="D11" s="43" t="s">
        <v>83</v>
      </c>
      <c r="F11" s="43">
        <f>'درآمد سپرده بانکی'!D17</f>
        <v>4652859476</v>
      </c>
      <c r="G11" s="42"/>
      <c r="H11" s="39">
        <f>F11/F13</f>
        <v>1.1342866434614256E-2</v>
      </c>
      <c r="I11" s="42"/>
      <c r="J11" s="39">
        <f>F11/سهام!$J$45</f>
        <v>9.8532593273829177E-4</v>
      </c>
    </row>
    <row r="12" spans="1:10" ht="21.75" customHeight="1" x14ac:dyDescent="0.2">
      <c r="A12" s="17" t="s">
        <v>84</v>
      </c>
      <c r="B12" s="17"/>
      <c r="D12" s="44" t="s">
        <v>85</v>
      </c>
      <c r="F12" s="44">
        <f>'سایر درآمدها'!D11</f>
        <v>1096011103</v>
      </c>
      <c r="G12" s="42"/>
      <c r="H12" s="39">
        <f>F12/F13</f>
        <v>2.6718854537319471E-3</v>
      </c>
      <c r="I12" s="42"/>
      <c r="J12" s="39">
        <f>F12/سهام!$J$45</f>
        <v>2.3209988780563783E-4</v>
      </c>
    </row>
    <row r="13" spans="1:10" ht="21.75" customHeight="1" thickBot="1" x14ac:dyDescent="0.25">
      <c r="A13" s="20" t="s">
        <v>51</v>
      </c>
      <c r="B13" s="20"/>
      <c r="D13" s="45"/>
      <c r="F13" s="45">
        <f>SUM(F8:F12)</f>
        <v>410201381002</v>
      </c>
      <c r="G13" s="42"/>
      <c r="H13" s="46">
        <f>SUM(H8:H12)</f>
        <v>1</v>
      </c>
      <c r="I13" s="42"/>
      <c r="J13" s="40">
        <f>SUM(J8:J12)</f>
        <v>8.6867454396839183E-2</v>
      </c>
    </row>
    <row r="14" spans="1:10" ht="13.5" thickTop="1" x14ac:dyDescent="0.2">
      <c r="F14" s="42"/>
      <c r="G14" s="42"/>
      <c r="H14" s="42"/>
      <c r="I14" s="42"/>
      <c r="J14" s="42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79998168889431442"/>
    <pageSetUpPr fitToPage="1"/>
  </sheetPr>
  <dimension ref="A1:V96"/>
  <sheetViews>
    <sheetView rightToLeft="1" workbookViewId="0">
      <pane ySplit="8" topLeftCell="A87" activePane="bottomLeft" state="frozen"/>
      <selection pane="bottomLeft" activeCell="J96" sqref="J96:J102"/>
    </sheetView>
  </sheetViews>
  <sheetFormatPr defaultRowHeight="12.75" x14ac:dyDescent="0.2"/>
  <cols>
    <col min="1" max="1" width="6.140625" style="5" bestFit="1" customWidth="1"/>
    <col min="2" max="2" width="21.28515625" style="5" customWidth="1"/>
    <col min="3" max="3" width="1.28515625" style="5" customWidth="1"/>
    <col min="4" max="4" width="14.7109375" style="5" bestFit="1" customWidth="1"/>
    <col min="5" max="5" width="1.28515625" style="5" customWidth="1"/>
    <col min="6" max="6" width="17.7109375" style="5" bestFit="1" customWidth="1"/>
    <col min="7" max="7" width="1.28515625" style="5" customWidth="1"/>
    <col min="8" max="8" width="16.7109375" style="5" bestFit="1" customWidth="1"/>
    <col min="9" max="9" width="1.28515625" style="5" customWidth="1"/>
    <col min="10" max="10" width="17" style="5" bestFit="1" customWidth="1"/>
    <col min="11" max="11" width="1.28515625" style="5" customWidth="1"/>
    <col min="12" max="12" width="17.28515625" style="5" bestFit="1" customWidth="1"/>
    <col min="13" max="13" width="1.28515625" style="5" customWidth="1"/>
    <col min="14" max="14" width="16.85546875" style="5" bestFit="1" customWidth="1"/>
    <col min="15" max="15" width="1.28515625" style="5" customWidth="1"/>
    <col min="16" max="16" width="18.5703125" style="5" bestFit="1" customWidth="1"/>
    <col min="17" max="17" width="1.28515625" style="5" customWidth="1"/>
    <col min="18" max="18" width="16.85546875" style="5" bestFit="1" customWidth="1"/>
    <col min="19" max="19" width="1.28515625" style="5" customWidth="1"/>
    <col min="20" max="20" width="18.7109375" style="5" bestFit="1" customWidth="1"/>
    <col min="21" max="21" width="1.28515625" style="5" customWidth="1"/>
    <col min="22" max="22" width="17.28515625" style="5" bestFit="1" customWidth="1"/>
    <col min="23" max="23" width="0.28515625" style="5" customWidth="1"/>
    <col min="24" max="16384" width="9.140625" style="5"/>
  </cols>
  <sheetData>
    <row r="1" spans="1:22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4.45" customHeight="1" x14ac:dyDescent="0.2"/>
    <row r="5" spans="1:22" ht="20.25" customHeight="1" x14ac:dyDescent="0.2">
      <c r="A5" s="6" t="s">
        <v>86</v>
      </c>
      <c r="B5" s="7" t="s">
        <v>87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20.25" customHeight="1" x14ac:dyDescent="0.2">
      <c r="D6" s="8" t="s">
        <v>88</v>
      </c>
      <c r="E6" s="8"/>
      <c r="F6" s="8"/>
      <c r="G6" s="8"/>
      <c r="H6" s="8"/>
      <c r="I6" s="8"/>
      <c r="J6" s="8"/>
      <c r="K6" s="8"/>
      <c r="L6" s="8"/>
      <c r="N6" s="8" t="s">
        <v>89</v>
      </c>
      <c r="O6" s="8"/>
      <c r="P6" s="8"/>
      <c r="Q6" s="8"/>
      <c r="R6" s="8"/>
      <c r="S6" s="8"/>
      <c r="T6" s="8"/>
      <c r="U6" s="8"/>
      <c r="V6" s="8"/>
    </row>
    <row r="7" spans="1:22" ht="20.25" customHeight="1" x14ac:dyDescent="0.2">
      <c r="D7" s="9"/>
      <c r="E7" s="9"/>
      <c r="F7" s="9"/>
      <c r="G7" s="9"/>
      <c r="H7" s="9"/>
      <c r="I7" s="9"/>
      <c r="J7" s="10" t="s">
        <v>51</v>
      </c>
      <c r="K7" s="10"/>
      <c r="L7" s="10"/>
      <c r="N7" s="9"/>
      <c r="O7" s="9"/>
      <c r="P7" s="9"/>
      <c r="Q7" s="9"/>
      <c r="R7" s="9"/>
      <c r="S7" s="9"/>
      <c r="T7" s="10" t="s">
        <v>51</v>
      </c>
      <c r="U7" s="10"/>
      <c r="V7" s="10"/>
    </row>
    <row r="8" spans="1:22" ht="20.25" customHeight="1" x14ac:dyDescent="0.2">
      <c r="A8" s="8" t="s">
        <v>90</v>
      </c>
      <c r="B8" s="8"/>
      <c r="D8" s="11" t="s">
        <v>91</v>
      </c>
      <c r="F8" s="11" t="s">
        <v>92</v>
      </c>
      <c r="H8" s="11" t="s">
        <v>93</v>
      </c>
      <c r="J8" s="12" t="s">
        <v>66</v>
      </c>
      <c r="K8" s="9"/>
      <c r="L8" s="53" t="s">
        <v>74</v>
      </c>
      <c r="N8" s="11" t="s">
        <v>91</v>
      </c>
      <c r="P8" s="58" t="s">
        <v>92</v>
      </c>
      <c r="R8" s="11" t="s">
        <v>93</v>
      </c>
      <c r="T8" s="12" t="s">
        <v>66</v>
      </c>
      <c r="U8" s="9"/>
      <c r="V8" s="12" t="s">
        <v>74</v>
      </c>
    </row>
    <row r="9" spans="1:22" ht="21.75" customHeight="1" x14ac:dyDescent="0.2">
      <c r="A9" s="13" t="s">
        <v>36</v>
      </c>
      <c r="B9" s="13"/>
      <c r="D9" s="14">
        <v>0</v>
      </c>
      <c r="F9" s="14">
        <v>-174541183772</v>
      </c>
      <c r="H9" s="14">
        <v>84257764564</v>
      </c>
      <c r="J9" s="14">
        <v>-90283419208</v>
      </c>
      <c r="L9" s="51">
        <f>J9/سهام!$J$45</f>
        <v>-1.9119123347864631E-2</v>
      </c>
      <c r="N9" s="14">
        <v>14285269461</v>
      </c>
      <c r="P9" s="41">
        <v>55227013590</v>
      </c>
      <c r="R9" s="14">
        <v>167577767137</v>
      </c>
      <c r="T9" s="14">
        <v>237090050188</v>
      </c>
      <c r="V9" s="47">
        <v>9.24</v>
      </c>
    </row>
    <row r="10" spans="1:22" ht="21.75" customHeight="1" x14ac:dyDescent="0.2">
      <c r="A10" s="15" t="s">
        <v>22</v>
      </c>
      <c r="B10" s="15"/>
      <c r="D10" s="16">
        <v>0</v>
      </c>
      <c r="F10" s="16">
        <v>-12294870981</v>
      </c>
      <c r="H10" s="16">
        <v>12433166999</v>
      </c>
      <c r="J10" s="16">
        <v>138296018</v>
      </c>
      <c r="L10" s="51">
        <f>J10/سهام!$J$45</f>
        <v>2.9286646981865906E-5</v>
      </c>
      <c r="N10" s="16">
        <v>0</v>
      </c>
      <c r="P10" s="43">
        <v>-1553524832</v>
      </c>
      <c r="R10" s="16">
        <v>23125510096</v>
      </c>
      <c r="T10" s="16">
        <v>21571985264</v>
      </c>
      <c r="V10" s="48">
        <v>0.84</v>
      </c>
    </row>
    <row r="11" spans="1:22" ht="21.75" customHeight="1" x14ac:dyDescent="0.2">
      <c r="A11" s="15" t="s">
        <v>35</v>
      </c>
      <c r="B11" s="15"/>
      <c r="D11" s="16">
        <v>0</v>
      </c>
      <c r="F11" s="16">
        <v>0</v>
      </c>
      <c r="H11" s="16">
        <v>218245</v>
      </c>
      <c r="J11" s="16">
        <v>218245</v>
      </c>
      <c r="L11" s="51">
        <f>J11/سهام!$J$45</f>
        <v>4.6217269036316901E-8</v>
      </c>
      <c r="N11" s="16">
        <v>0</v>
      </c>
      <c r="P11" s="43">
        <v>0</v>
      </c>
      <c r="R11" s="16">
        <v>218245</v>
      </c>
      <c r="T11" s="16">
        <v>218245</v>
      </c>
      <c r="V11" s="48">
        <v>0</v>
      </c>
    </row>
    <row r="12" spans="1:22" ht="21.75" customHeight="1" x14ac:dyDescent="0.2">
      <c r="A12" s="15" t="s">
        <v>25</v>
      </c>
      <c r="B12" s="15"/>
      <c r="D12" s="16">
        <v>0</v>
      </c>
      <c r="F12" s="16">
        <v>23016027657</v>
      </c>
      <c r="H12" s="16">
        <v>1224853353</v>
      </c>
      <c r="J12" s="16">
        <v>24240881010</v>
      </c>
      <c r="L12" s="51">
        <f>J12/سهام!$J$45</f>
        <v>5.1334386552567774E-3</v>
      </c>
      <c r="N12" s="16">
        <v>0</v>
      </c>
      <c r="P12" s="43">
        <v>53765858271</v>
      </c>
      <c r="R12" s="16">
        <v>21494936842</v>
      </c>
      <c r="T12" s="16">
        <v>75260795113</v>
      </c>
      <c r="V12" s="48">
        <v>2.93</v>
      </c>
    </row>
    <row r="13" spans="1:22" ht="21.75" customHeight="1" x14ac:dyDescent="0.2">
      <c r="A13" s="15" t="s">
        <v>29</v>
      </c>
      <c r="B13" s="15"/>
      <c r="D13" s="16">
        <v>0</v>
      </c>
      <c r="F13" s="16">
        <v>31917524043</v>
      </c>
      <c r="H13" s="16">
        <v>7967348200</v>
      </c>
      <c r="J13" s="16">
        <v>39884872243</v>
      </c>
      <c r="L13" s="51">
        <f>J13/سهام!$J$45</f>
        <v>8.4463326579479903E-3</v>
      </c>
      <c r="N13" s="16">
        <v>6745000621</v>
      </c>
      <c r="P13" s="43">
        <v>77608381202</v>
      </c>
      <c r="R13" s="16">
        <v>16761519409</v>
      </c>
      <c r="T13" s="16">
        <v>101114901232</v>
      </c>
      <c r="V13" s="48">
        <v>3.94</v>
      </c>
    </row>
    <row r="14" spans="1:22" ht="21.75" customHeight="1" x14ac:dyDescent="0.2">
      <c r="A14" s="15" t="s">
        <v>37</v>
      </c>
      <c r="B14" s="15"/>
      <c r="D14" s="16">
        <v>0</v>
      </c>
      <c r="F14" s="16">
        <v>149816230256</v>
      </c>
      <c r="H14" s="16">
        <v>30311199892</v>
      </c>
      <c r="J14" s="16">
        <v>180127430148</v>
      </c>
      <c r="L14" s="51">
        <f>J14/سهام!$J$45</f>
        <v>3.8145194162388582E-2</v>
      </c>
      <c r="N14" s="16">
        <v>0</v>
      </c>
      <c r="P14" s="43">
        <v>184432834545</v>
      </c>
      <c r="R14" s="16">
        <v>27563832356</v>
      </c>
      <c r="T14" s="16">
        <v>211996666901</v>
      </c>
      <c r="V14" s="48">
        <v>8.26</v>
      </c>
    </row>
    <row r="15" spans="1:22" ht="21.75" customHeight="1" x14ac:dyDescent="0.2">
      <c r="A15" s="15" t="s">
        <v>49</v>
      </c>
      <c r="B15" s="15"/>
      <c r="D15" s="16">
        <v>0</v>
      </c>
      <c r="F15" s="16">
        <v>0</v>
      </c>
      <c r="H15" s="16">
        <v>169757699</v>
      </c>
      <c r="J15" s="16">
        <v>169757699</v>
      </c>
      <c r="L15" s="51">
        <f>J15/سهام!$J$45</f>
        <v>3.5949218748054268E-5</v>
      </c>
      <c r="N15" s="16">
        <v>0</v>
      </c>
      <c r="P15" s="43">
        <v>0</v>
      </c>
      <c r="R15" s="16">
        <v>169757699</v>
      </c>
      <c r="T15" s="16">
        <v>169757699</v>
      </c>
      <c r="V15" s="48">
        <v>0.01</v>
      </c>
    </row>
    <row r="16" spans="1:22" ht="21.75" customHeight="1" x14ac:dyDescent="0.2">
      <c r="A16" s="15" t="s">
        <v>31</v>
      </c>
      <c r="B16" s="15"/>
      <c r="D16" s="16">
        <v>0</v>
      </c>
      <c r="F16" s="16">
        <v>-1348872867</v>
      </c>
      <c r="H16" s="16">
        <v>9378817957</v>
      </c>
      <c r="J16" s="16">
        <v>8029945090</v>
      </c>
      <c r="L16" s="51">
        <f>J16/سهام!$J$45</f>
        <v>1.7004840091245249E-3</v>
      </c>
      <c r="N16" s="16">
        <v>4961824953</v>
      </c>
      <c r="P16" s="43">
        <v>10590843755</v>
      </c>
      <c r="R16" s="16">
        <v>28757531626</v>
      </c>
      <c r="T16" s="16">
        <v>44310200334</v>
      </c>
      <c r="V16" s="48">
        <v>1.73</v>
      </c>
    </row>
    <row r="17" spans="1:22" ht="21.75" customHeight="1" x14ac:dyDescent="0.2">
      <c r="A17" s="15" t="s">
        <v>21</v>
      </c>
      <c r="B17" s="15"/>
      <c r="D17" s="16">
        <v>0</v>
      </c>
      <c r="F17" s="16">
        <v>23509892449</v>
      </c>
      <c r="H17" s="16">
        <v>190101883</v>
      </c>
      <c r="J17" s="16">
        <v>23699994332</v>
      </c>
      <c r="L17" s="51">
        <f>J17/سهام!$J$45</f>
        <v>5.0188962597137602E-3</v>
      </c>
      <c r="N17" s="16">
        <v>8357282250</v>
      </c>
      <c r="P17" s="43">
        <v>59868202984</v>
      </c>
      <c r="R17" s="16">
        <v>6343571192</v>
      </c>
      <c r="T17" s="16">
        <v>74569056426</v>
      </c>
      <c r="V17" s="48">
        <v>2.91</v>
      </c>
    </row>
    <row r="18" spans="1:22" ht="21.75" customHeight="1" x14ac:dyDescent="0.2">
      <c r="A18" s="15" t="s">
        <v>30</v>
      </c>
      <c r="B18" s="15"/>
      <c r="D18" s="16">
        <v>0</v>
      </c>
      <c r="F18" s="16">
        <v>0</v>
      </c>
      <c r="H18" s="16">
        <v>0</v>
      </c>
      <c r="J18" s="16">
        <v>0</v>
      </c>
      <c r="L18" s="51">
        <f>J18/سهام!$J$45</f>
        <v>0</v>
      </c>
      <c r="N18" s="16">
        <v>0</v>
      </c>
      <c r="P18" s="43">
        <v>0</v>
      </c>
      <c r="R18" s="16">
        <v>0</v>
      </c>
      <c r="T18" s="16">
        <v>0</v>
      </c>
      <c r="V18" s="48">
        <v>0</v>
      </c>
    </row>
    <row r="19" spans="1:22" ht="21.75" customHeight="1" x14ac:dyDescent="0.2">
      <c r="A19" s="15" t="s">
        <v>24</v>
      </c>
      <c r="B19" s="15"/>
      <c r="D19" s="16">
        <v>0</v>
      </c>
      <c r="F19" s="16">
        <v>0</v>
      </c>
      <c r="H19" s="16">
        <v>983082020</v>
      </c>
      <c r="J19" s="16">
        <v>983082020</v>
      </c>
      <c r="L19" s="51">
        <f>J19/سهام!$J$45</f>
        <v>2.0818514148368059E-4</v>
      </c>
      <c r="N19" s="16">
        <v>0</v>
      </c>
      <c r="P19" s="43">
        <v>0</v>
      </c>
      <c r="R19" s="16">
        <v>983082020</v>
      </c>
      <c r="T19" s="16">
        <v>983082020</v>
      </c>
      <c r="V19" s="48">
        <v>0.04</v>
      </c>
    </row>
    <row r="20" spans="1:22" ht="21.75" customHeight="1" x14ac:dyDescent="0.2">
      <c r="A20" s="15" t="s">
        <v>28</v>
      </c>
      <c r="B20" s="15"/>
      <c r="D20" s="16">
        <v>0</v>
      </c>
      <c r="F20" s="16">
        <v>4382457801</v>
      </c>
      <c r="H20" s="16">
        <v>34493712</v>
      </c>
      <c r="J20" s="16">
        <v>4416951513</v>
      </c>
      <c r="L20" s="51">
        <f>J20/سهام!$J$45</f>
        <v>9.3536821643880948E-4</v>
      </c>
      <c r="N20" s="16">
        <v>0</v>
      </c>
      <c r="P20" s="43">
        <v>6064187638</v>
      </c>
      <c r="R20" s="16">
        <v>402557745</v>
      </c>
      <c r="T20" s="16">
        <v>6466745383</v>
      </c>
      <c r="V20" s="48">
        <v>0.25</v>
      </c>
    </row>
    <row r="21" spans="1:22" ht="21.75" customHeight="1" x14ac:dyDescent="0.2">
      <c r="A21" s="15" t="s">
        <v>48</v>
      </c>
      <c r="B21" s="15"/>
      <c r="D21" s="16">
        <v>0</v>
      </c>
      <c r="F21" s="16">
        <v>0</v>
      </c>
      <c r="H21" s="16">
        <v>24883790833</v>
      </c>
      <c r="J21" s="16">
        <v>24883790833</v>
      </c>
      <c r="L21" s="51">
        <f>J21/سهام!$J$45</f>
        <v>5.2695862703484491E-3</v>
      </c>
      <c r="N21" s="16">
        <v>8400000000</v>
      </c>
      <c r="P21" s="43">
        <v>0</v>
      </c>
      <c r="R21" s="16">
        <v>35091337982</v>
      </c>
      <c r="T21" s="16">
        <v>43491337982</v>
      </c>
      <c r="V21" s="48">
        <v>1.7</v>
      </c>
    </row>
    <row r="22" spans="1:22" ht="21.75" customHeight="1" x14ac:dyDescent="0.2">
      <c r="A22" s="15" t="s">
        <v>40</v>
      </c>
      <c r="B22" s="15"/>
      <c r="D22" s="16">
        <v>0</v>
      </c>
      <c r="F22" s="16">
        <v>2843993485</v>
      </c>
      <c r="H22" s="16">
        <v>380884049</v>
      </c>
      <c r="J22" s="16">
        <v>3224877534</v>
      </c>
      <c r="L22" s="51">
        <f>J22/سهام!$J$45</f>
        <v>6.8292530228895138E-4</v>
      </c>
      <c r="N22" s="16">
        <v>1020000000</v>
      </c>
      <c r="P22" s="43">
        <v>10810820756</v>
      </c>
      <c r="R22" s="16">
        <v>4920470857</v>
      </c>
      <c r="T22" s="16">
        <v>16751291613</v>
      </c>
      <c r="V22" s="48">
        <v>0.65</v>
      </c>
    </row>
    <row r="23" spans="1:22" ht="21.75" customHeight="1" x14ac:dyDescent="0.2">
      <c r="A23" s="15" t="s">
        <v>38</v>
      </c>
      <c r="B23" s="15"/>
      <c r="D23" s="16">
        <v>0</v>
      </c>
      <c r="F23" s="16">
        <v>32631437084</v>
      </c>
      <c r="H23" s="16">
        <v>22620335720</v>
      </c>
      <c r="J23" s="16">
        <v>55251772804</v>
      </c>
      <c r="L23" s="51">
        <f>J23/سهام!$J$45</f>
        <v>1.1700547771614127E-2</v>
      </c>
      <c r="N23" s="16">
        <v>33573733300</v>
      </c>
      <c r="P23" s="43">
        <v>342902904171</v>
      </c>
      <c r="R23" s="16">
        <v>218652458949</v>
      </c>
      <c r="T23" s="16">
        <v>595129096420</v>
      </c>
      <c r="V23" s="48">
        <v>23.2</v>
      </c>
    </row>
    <row r="24" spans="1:22" ht="21.75" customHeight="1" x14ac:dyDescent="0.2">
      <c r="A24" s="15" t="s">
        <v>34</v>
      </c>
      <c r="B24" s="15"/>
      <c r="D24" s="16">
        <v>0</v>
      </c>
      <c r="F24" s="16">
        <v>630093777</v>
      </c>
      <c r="H24" s="16">
        <v>773968293</v>
      </c>
      <c r="J24" s="16">
        <v>1404062070</v>
      </c>
      <c r="L24" s="51">
        <f>J24/سهام!$J$45</f>
        <v>2.973351711740384E-4</v>
      </c>
      <c r="N24" s="16">
        <v>424129111</v>
      </c>
      <c r="P24" s="43">
        <v>5591425156</v>
      </c>
      <c r="R24" s="16">
        <v>6985535425</v>
      </c>
      <c r="T24" s="16">
        <v>13001089692</v>
      </c>
      <c r="V24" s="48">
        <v>0.51</v>
      </c>
    </row>
    <row r="25" spans="1:22" ht="21.75" customHeight="1" x14ac:dyDescent="0.2">
      <c r="A25" s="15" t="s">
        <v>19</v>
      </c>
      <c r="B25" s="15"/>
      <c r="D25" s="16">
        <v>0</v>
      </c>
      <c r="F25" s="16">
        <v>0</v>
      </c>
      <c r="H25" s="16">
        <v>761081595</v>
      </c>
      <c r="J25" s="16">
        <v>761081595</v>
      </c>
      <c r="L25" s="51">
        <f>J25/سهام!$J$45</f>
        <v>1.6117259426197246E-4</v>
      </c>
      <c r="N25" s="16">
        <v>0</v>
      </c>
      <c r="P25" s="43">
        <v>0</v>
      </c>
      <c r="R25" s="16">
        <v>1303885881</v>
      </c>
      <c r="T25" s="16">
        <v>1303885881</v>
      </c>
      <c r="V25" s="48">
        <v>0.05</v>
      </c>
    </row>
    <row r="26" spans="1:22" ht="21.75" customHeight="1" x14ac:dyDescent="0.2">
      <c r="A26" s="15" t="s">
        <v>26</v>
      </c>
      <c r="B26" s="15"/>
      <c r="D26" s="16">
        <v>0</v>
      </c>
      <c r="F26" s="16">
        <v>37481183688</v>
      </c>
      <c r="H26" s="16">
        <v>1315677045</v>
      </c>
      <c r="J26" s="16">
        <v>38796860733</v>
      </c>
      <c r="L26" s="51">
        <f>J26/سهام!$J$45</f>
        <v>8.215926826555385E-3</v>
      </c>
      <c r="N26" s="16">
        <v>9055811063</v>
      </c>
      <c r="P26" s="43">
        <v>93452151881</v>
      </c>
      <c r="R26" s="16">
        <v>18248610841</v>
      </c>
      <c r="T26" s="16">
        <v>120756573785</v>
      </c>
      <c r="V26" s="48">
        <v>4.71</v>
      </c>
    </row>
    <row r="27" spans="1:22" ht="21.75" customHeight="1" x14ac:dyDescent="0.2">
      <c r="A27" s="15" t="s">
        <v>94</v>
      </c>
      <c r="B27" s="15"/>
      <c r="D27" s="16">
        <v>0</v>
      </c>
      <c r="F27" s="16">
        <v>0</v>
      </c>
      <c r="H27" s="16">
        <v>0</v>
      </c>
      <c r="J27" s="16">
        <v>0</v>
      </c>
      <c r="L27" s="51">
        <f>J27/سهام!$J$45</f>
        <v>0</v>
      </c>
      <c r="N27" s="16">
        <v>0</v>
      </c>
      <c r="P27" s="43">
        <v>0</v>
      </c>
      <c r="R27" s="16">
        <v>0</v>
      </c>
      <c r="T27" s="16">
        <v>0</v>
      </c>
      <c r="V27" s="48">
        <v>0</v>
      </c>
    </row>
    <row r="28" spans="1:22" ht="21.75" customHeight="1" x14ac:dyDescent="0.2">
      <c r="A28" s="15" t="s">
        <v>95</v>
      </c>
      <c r="B28" s="15"/>
      <c r="D28" s="16">
        <v>0</v>
      </c>
      <c r="F28" s="16">
        <v>0</v>
      </c>
      <c r="H28" s="16">
        <v>0</v>
      </c>
      <c r="J28" s="16">
        <v>0</v>
      </c>
      <c r="L28" s="51">
        <f>J28/سهام!$J$45</f>
        <v>0</v>
      </c>
      <c r="N28" s="16">
        <v>0</v>
      </c>
      <c r="P28" s="43">
        <v>0</v>
      </c>
      <c r="R28" s="16">
        <v>0</v>
      </c>
      <c r="T28" s="16">
        <v>0</v>
      </c>
      <c r="V28" s="48">
        <v>0</v>
      </c>
    </row>
    <row r="29" spans="1:22" ht="21.75" customHeight="1" x14ac:dyDescent="0.2">
      <c r="A29" s="15" t="s">
        <v>96</v>
      </c>
      <c r="B29" s="15"/>
      <c r="D29" s="16">
        <v>0</v>
      </c>
      <c r="F29" s="16">
        <v>0</v>
      </c>
      <c r="H29" s="16">
        <v>0</v>
      </c>
      <c r="J29" s="16">
        <v>0</v>
      </c>
      <c r="L29" s="51">
        <f>J29/سهام!$J$45</f>
        <v>0</v>
      </c>
      <c r="N29" s="16">
        <v>0</v>
      </c>
      <c r="P29" s="43">
        <v>0</v>
      </c>
      <c r="R29" s="16">
        <v>3818822304</v>
      </c>
      <c r="T29" s="16">
        <v>3818822304</v>
      </c>
      <c r="V29" s="48">
        <v>0.15</v>
      </c>
    </row>
    <row r="30" spans="1:22" ht="21.75" customHeight="1" x14ac:dyDescent="0.2">
      <c r="A30" s="15" t="s">
        <v>97</v>
      </c>
      <c r="B30" s="15"/>
      <c r="D30" s="16">
        <v>0</v>
      </c>
      <c r="F30" s="16">
        <v>0</v>
      </c>
      <c r="H30" s="16">
        <v>0</v>
      </c>
      <c r="J30" s="16">
        <v>0</v>
      </c>
      <c r="L30" s="51">
        <f>J30/سهام!$J$45</f>
        <v>0</v>
      </c>
      <c r="N30" s="16">
        <v>0</v>
      </c>
      <c r="P30" s="43">
        <v>0</v>
      </c>
      <c r="R30" s="16">
        <v>-3063638586</v>
      </c>
      <c r="T30" s="16">
        <v>-3063638586</v>
      </c>
      <c r="V30" s="48">
        <v>-0.12</v>
      </c>
    </row>
    <row r="31" spans="1:22" ht="21.75" customHeight="1" x14ac:dyDescent="0.2">
      <c r="A31" s="15" t="s">
        <v>98</v>
      </c>
      <c r="B31" s="15"/>
      <c r="D31" s="16">
        <v>0</v>
      </c>
      <c r="F31" s="16">
        <v>0</v>
      </c>
      <c r="H31" s="16">
        <v>0</v>
      </c>
      <c r="J31" s="16">
        <v>0</v>
      </c>
      <c r="L31" s="51">
        <f>J31/سهام!$J$45</f>
        <v>0</v>
      </c>
      <c r="N31" s="16">
        <v>0</v>
      </c>
      <c r="P31" s="43">
        <v>0</v>
      </c>
      <c r="R31" s="16">
        <v>2774285919</v>
      </c>
      <c r="T31" s="16">
        <v>2774285919</v>
      </c>
      <c r="V31" s="48">
        <v>0.11</v>
      </c>
    </row>
    <row r="32" spans="1:22" ht="21.75" customHeight="1" x14ac:dyDescent="0.2">
      <c r="A32" s="15" t="s">
        <v>99</v>
      </c>
      <c r="B32" s="15"/>
      <c r="D32" s="16">
        <v>0</v>
      </c>
      <c r="F32" s="16">
        <v>0</v>
      </c>
      <c r="H32" s="16">
        <v>0</v>
      </c>
      <c r="J32" s="16">
        <v>0</v>
      </c>
      <c r="L32" s="51">
        <f>J32/سهام!$J$45</f>
        <v>0</v>
      </c>
      <c r="N32" s="16">
        <v>0</v>
      </c>
      <c r="P32" s="43">
        <v>0</v>
      </c>
      <c r="R32" s="16">
        <v>-2705531645</v>
      </c>
      <c r="T32" s="16">
        <v>-2705531645</v>
      </c>
      <c r="V32" s="48">
        <v>-0.11</v>
      </c>
    </row>
    <row r="33" spans="1:22" ht="21.75" customHeight="1" x14ac:dyDescent="0.2">
      <c r="A33" s="15" t="s">
        <v>33</v>
      </c>
      <c r="B33" s="15"/>
      <c r="D33" s="16">
        <v>0</v>
      </c>
      <c r="F33" s="16">
        <v>-618680345</v>
      </c>
      <c r="H33" s="16">
        <v>0</v>
      </c>
      <c r="J33" s="16">
        <v>-618680345</v>
      </c>
      <c r="L33" s="51">
        <f>J33/سهام!$J$45</f>
        <v>-1.3101659122704464E-4</v>
      </c>
      <c r="N33" s="16">
        <v>0</v>
      </c>
      <c r="P33" s="43">
        <v>4688339056</v>
      </c>
      <c r="R33" s="16">
        <v>1555853400</v>
      </c>
      <c r="T33" s="16">
        <v>6244192456</v>
      </c>
      <c r="V33" s="48">
        <v>0.24</v>
      </c>
    </row>
    <row r="34" spans="1:22" ht="21.75" customHeight="1" x14ac:dyDescent="0.2">
      <c r="A34" s="15" t="s">
        <v>100</v>
      </c>
      <c r="B34" s="15"/>
      <c r="D34" s="16">
        <v>0</v>
      </c>
      <c r="F34" s="16">
        <v>0</v>
      </c>
      <c r="H34" s="16">
        <v>0</v>
      </c>
      <c r="J34" s="16">
        <v>0</v>
      </c>
      <c r="L34" s="51">
        <f>J34/سهام!$J$45</f>
        <v>0</v>
      </c>
      <c r="N34" s="16">
        <v>0</v>
      </c>
      <c r="P34" s="43">
        <v>0</v>
      </c>
      <c r="R34" s="16">
        <v>12750479132</v>
      </c>
      <c r="T34" s="16">
        <v>12750479132</v>
      </c>
      <c r="V34" s="48">
        <v>0.5</v>
      </c>
    </row>
    <row r="35" spans="1:22" ht="21.75" customHeight="1" x14ac:dyDescent="0.2">
      <c r="A35" s="15" t="s">
        <v>101</v>
      </c>
      <c r="B35" s="15"/>
      <c r="D35" s="16">
        <v>0</v>
      </c>
      <c r="F35" s="16">
        <v>0</v>
      </c>
      <c r="H35" s="16">
        <v>0</v>
      </c>
      <c r="J35" s="16">
        <v>0</v>
      </c>
      <c r="L35" s="51">
        <f>J35/سهام!$J$45</f>
        <v>0</v>
      </c>
      <c r="N35" s="16">
        <v>0</v>
      </c>
      <c r="P35" s="43">
        <v>0</v>
      </c>
      <c r="R35" s="16">
        <v>103464330</v>
      </c>
      <c r="T35" s="16">
        <v>103464330</v>
      </c>
      <c r="V35" s="48">
        <v>0</v>
      </c>
    </row>
    <row r="36" spans="1:22" ht="21.75" customHeight="1" x14ac:dyDescent="0.2">
      <c r="A36" s="15" t="s">
        <v>102</v>
      </c>
      <c r="B36" s="15"/>
      <c r="D36" s="16">
        <v>0</v>
      </c>
      <c r="F36" s="16">
        <v>0</v>
      </c>
      <c r="H36" s="16">
        <v>0</v>
      </c>
      <c r="J36" s="16">
        <v>0</v>
      </c>
      <c r="L36" s="51">
        <f>J36/سهام!$J$45</f>
        <v>0</v>
      </c>
      <c r="N36" s="16">
        <v>0</v>
      </c>
      <c r="P36" s="43">
        <v>0</v>
      </c>
      <c r="R36" s="16">
        <v>16135958156</v>
      </c>
      <c r="T36" s="16">
        <v>16135958156</v>
      </c>
      <c r="V36" s="48">
        <v>0.63</v>
      </c>
    </row>
    <row r="37" spans="1:22" ht="21.75" customHeight="1" x14ac:dyDescent="0.2">
      <c r="A37" s="15" t="s">
        <v>103</v>
      </c>
      <c r="B37" s="15"/>
      <c r="D37" s="16">
        <v>0</v>
      </c>
      <c r="F37" s="16">
        <v>0</v>
      </c>
      <c r="H37" s="16">
        <v>0</v>
      </c>
      <c r="J37" s="16">
        <v>0</v>
      </c>
      <c r="L37" s="51">
        <f>J37/سهام!$J$45</f>
        <v>0</v>
      </c>
      <c r="N37" s="16">
        <v>0</v>
      </c>
      <c r="P37" s="43">
        <v>0</v>
      </c>
      <c r="R37" s="16">
        <v>674572567</v>
      </c>
      <c r="T37" s="16">
        <v>674572567</v>
      </c>
      <c r="V37" s="48">
        <v>0.03</v>
      </c>
    </row>
    <row r="38" spans="1:22" ht="21.75" customHeight="1" x14ac:dyDescent="0.2">
      <c r="A38" s="15" t="s">
        <v>20</v>
      </c>
      <c r="B38" s="15"/>
      <c r="D38" s="16">
        <v>0</v>
      </c>
      <c r="F38" s="16">
        <v>12499532276</v>
      </c>
      <c r="H38" s="16">
        <v>0</v>
      </c>
      <c r="J38" s="16">
        <v>12499532276</v>
      </c>
      <c r="L38" s="51">
        <f>J38/سهام!$J$45</f>
        <v>2.646998767568643E-3</v>
      </c>
      <c r="N38" s="16">
        <v>6698501873</v>
      </c>
      <c r="P38" s="43">
        <v>23093315065</v>
      </c>
      <c r="R38" s="16">
        <v>11018511242</v>
      </c>
      <c r="T38" s="16">
        <v>40810328180</v>
      </c>
      <c r="V38" s="48">
        <v>1.59</v>
      </c>
    </row>
    <row r="39" spans="1:22" ht="21.75" customHeight="1" x14ac:dyDescent="0.2">
      <c r="A39" s="15" t="s">
        <v>104</v>
      </c>
      <c r="B39" s="15"/>
      <c r="D39" s="16">
        <v>0</v>
      </c>
      <c r="F39" s="16">
        <v>0</v>
      </c>
      <c r="H39" s="16">
        <v>0</v>
      </c>
      <c r="J39" s="16">
        <v>0</v>
      </c>
      <c r="L39" s="51">
        <f>J39/سهام!$J$45</f>
        <v>0</v>
      </c>
      <c r="N39" s="16">
        <v>0</v>
      </c>
      <c r="P39" s="43">
        <v>0</v>
      </c>
      <c r="R39" s="16">
        <v>1069712634</v>
      </c>
      <c r="T39" s="16">
        <v>1069712634</v>
      </c>
      <c r="V39" s="48">
        <v>0.04</v>
      </c>
    </row>
    <row r="40" spans="1:22" ht="21.75" customHeight="1" x14ac:dyDescent="0.2">
      <c r="A40" s="15" t="s">
        <v>105</v>
      </c>
      <c r="B40" s="15"/>
      <c r="D40" s="16">
        <v>0</v>
      </c>
      <c r="F40" s="16">
        <v>0</v>
      </c>
      <c r="H40" s="16">
        <v>0</v>
      </c>
      <c r="J40" s="16">
        <v>0</v>
      </c>
      <c r="L40" s="51">
        <f>J40/سهام!$J$45</f>
        <v>0</v>
      </c>
      <c r="N40" s="16">
        <v>0</v>
      </c>
      <c r="P40" s="43">
        <v>0</v>
      </c>
      <c r="R40" s="16">
        <v>554208796</v>
      </c>
      <c r="T40" s="16">
        <v>554208796</v>
      </c>
      <c r="V40" s="48">
        <v>0.02</v>
      </c>
    </row>
    <row r="41" spans="1:22" ht="21.75" customHeight="1" x14ac:dyDescent="0.2">
      <c r="A41" s="15" t="s">
        <v>106</v>
      </c>
      <c r="B41" s="15"/>
      <c r="D41" s="16">
        <v>0</v>
      </c>
      <c r="F41" s="16">
        <v>0</v>
      </c>
      <c r="H41" s="16">
        <v>0</v>
      </c>
      <c r="J41" s="16">
        <v>0</v>
      </c>
      <c r="L41" s="51">
        <f>J41/سهام!$J$45</f>
        <v>0</v>
      </c>
      <c r="N41" s="16">
        <v>0</v>
      </c>
      <c r="P41" s="43">
        <v>0</v>
      </c>
      <c r="R41" s="16">
        <v>1848671767</v>
      </c>
      <c r="T41" s="16">
        <v>1848671767</v>
      </c>
      <c r="V41" s="48">
        <v>7.0000000000000007E-2</v>
      </c>
    </row>
    <row r="42" spans="1:22" ht="21.75" customHeight="1" x14ac:dyDescent="0.2">
      <c r="A42" s="15" t="s">
        <v>107</v>
      </c>
      <c r="B42" s="15"/>
      <c r="D42" s="16">
        <v>0</v>
      </c>
      <c r="F42" s="16">
        <v>0</v>
      </c>
      <c r="H42" s="16">
        <v>0</v>
      </c>
      <c r="J42" s="16">
        <v>0</v>
      </c>
      <c r="L42" s="51">
        <f>J42/سهام!$J$45</f>
        <v>0</v>
      </c>
      <c r="N42" s="16">
        <v>0</v>
      </c>
      <c r="P42" s="43">
        <v>0</v>
      </c>
      <c r="R42" s="16">
        <v>52236112763</v>
      </c>
      <c r="T42" s="16">
        <v>52236112763</v>
      </c>
      <c r="V42" s="48">
        <v>2.04</v>
      </c>
    </row>
    <row r="43" spans="1:22" ht="21.75" customHeight="1" x14ac:dyDescent="0.2">
      <c r="A43" s="15" t="s">
        <v>108</v>
      </c>
      <c r="B43" s="15"/>
      <c r="D43" s="16">
        <v>0</v>
      </c>
      <c r="F43" s="16">
        <v>0</v>
      </c>
      <c r="H43" s="16">
        <v>0</v>
      </c>
      <c r="J43" s="16">
        <v>0</v>
      </c>
      <c r="L43" s="51">
        <f>J43/سهام!$J$45</f>
        <v>0</v>
      </c>
      <c r="N43" s="16">
        <v>0</v>
      </c>
      <c r="P43" s="43">
        <v>0</v>
      </c>
      <c r="R43" s="16">
        <v>760197855</v>
      </c>
      <c r="T43" s="16">
        <v>760197855</v>
      </c>
      <c r="V43" s="48">
        <v>0.03</v>
      </c>
    </row>
    <row r="44" spans="1:22" ht="21.75" customHeight="1" x14ac:dyDescent="0.2">
      <c r="A44" s="15" t="s">
        <v>109</v>
      </c>
      <c r="B44" s="15"/>
      <c r="D44" s="16">
        <v>0</v>
      </c>
      <c r="F44" s="16">
        <v>0</v>
      </c>
      <c r="H44" s="16">
        <v>0</v>
      </c>
      <c r="J44" s="16">
        <v>0</v>
      </c>
      <c r="L44" s="51">
        <f>J44/سهام!$J$45</f>
        <v>0</v>
      </c>
      <c r="N44" s="16">
        <v>0</v>
      </c>
      <c r="P44" s="43">
        <v>0</v>
      </c>
      <c r="R44" s="16">
        <v>621118920</v>
      </c>
      <c r="T44" s="16">
        <v>621118920</v>
      </c>
      <c r="V44" s="48">
        <v>0.02</v>
      </c>
    </row>
    <row r="45" spans="1:22" ht="21.75" customHeight="1" x14ac:dyDescent="0.2">
      <c r="A45" s="15" t="s">
        <v>110</v>
      </c>
      <c r="B45" s="15"/>
      <c r="D45" s="16">
        <v>0</v>
      </c>
      <c r="F45" s="16">
        <v>0</v>
      </c>
      <c r="H45" s="16">
        <v>0</v>
      </c>
      <c r="J45" s="16">
        <v>0</v>
      </c>
      <c r="L45" s="51">
        <f>J45/سهام!$J$45</f>
        <v>0</v>
      </c>
      <c r="N45" s="16">
        <v>0</v>
      </c>
      <c r="P45" s="43">
        <v>0</v>
      </c>
      <c r="R45" s="16">
        <v>-274435610</v>
      </c>
      <c r="T45" s="16">
        <v>-274435610</v>
      </c>
      <c r="V45" s="48">
        <v>-0.01</v>
      </c>
    </row>
    <row r="46" spans="1:22" ht="21.75" customHeight="1" x14ac:dyDescent="0.2">
      <c r="A46" s="15" t="s">
        <v>111</v>
      </c>
      <c r="B46" s="15"/>
      <c r="D46" s="16">
        <v>0</v>
      </c>
      <c r="F46" s="16">
        <v>0</v>
      </c>
      <c r="H46" s="16">
        <v>0</v>
      </c>
      <c r="J46" s="16">
        <v>0</v>
      </c>
      <c r="L46" s="51">
        <f>J46/سهام!$J$45</f>
        <v>0</v>
      </c>
      <c r="N46" s="16">
        <v>0</v>
      </c>
      <c r="P46" s="43">
        <v>0</v>
      </c>
      <c r="R46" s="16">
        <v>5419604870</v>
      </c>
      <c r="T46" s="16">
        <v>5419604870</v>
      </c>
      <c r="V46" s="48">
        <v>0.21</v>
      </c>
    </row>
    <row r="47" spans="1:22" ht="21.75" customHeight="1" x14ac:dyDescent="0.2">
      <c r="A47" s="15" t="s">
        <v>112</v>
      </c>
      <c r="B47" s="15"/>
      <c r="D47" s="16">
        <v>0</v>
      </c>
      <c r="F47" s="16">
        <v>0</v>
      </c>
      <c r="H47" s="16">
        <v>0</v>
      </c>
      <c r="J47" s="16">
        <v>0</v>
      </c>
      <c r="L47" s="51">
        <f>J47/سهام!$J$45</f>
        <v>0</v>
      </c>
      <c r="N47" s="16">
        <v>0</v>
      </c>
      <c r="P47" s="43">
        <v>0</v>
      </c>
      <c r="R47" s="16">
        <v>1573442245</v>
      </c>
      <c r="T47" s="16">
        <v>1573442245</v>
      </c>
      <c r="V47" s="48">
        <v>0.06</v>
      </c>
    </row>
    <row r="48" spans="1:22" ht="21.75" customHeight="1" x14ac:dyDescent="0.2">
      <c r="A48" s="15" t="s">
        <v>113</v>
      </c>
      <c r="B48" s="15"/>
      <c r="D48" s="16">
        <v>0</v>
      </c>
      <c r="F48" s="16">
        <v>0</v>
      </c>
      <c r="H48" s="16">
        <v>0</v>
      </c>
      <c r="J48" s="16">
        <v>0</v>
      </c>
      <c r="L48" s="51">
        <f>J48/سهام!$J$45</f>
        <v>0</v>
      </c>
      <c r="N48" s="16">
        <v>0</v>
      </c>
      <c r="P48" s="43">
        <v>0</v>
      </c>
      <c r="R48" s="16">
        <v>5481703858</v>
      </c>
      <c r="T48" s="16">
        <v>5481703858</v>
      </c>
      <c r="V48" s="48">
        <v>0.21</v>
      </c>
    </row>
    <row r="49" spans="1:22" ht="21.75" customHeight="1" x14ac:dyDescent="0.2">
      <c r="A49" s="15" t="s">
        <v>39</v>
      </c>
      <c r="B49" s="15"/>
      <c r="D49" s="16">
        <v>0</v>
      </c>
      <c r="F49" s="16">
        <v>15249243944</v>
      </c>
      <c r="H49" s="16">
        <v>0</v>
      </c>
      <c r="J49" s="16">
        <v>15249243944</v>
      </c>
      <c r="L49" s="51">
        <f>J49/سهام!$J$45</f>
        <v>3.2292992277498872E-3</v>
      </c>
      <c r="N49" s="16">
        <v>0</v>
      </c>
      <c r="P49" s="43">
        <v>18233518669</v>
      </c>
      <c r="R49" s="16">
        <v>11370939664</v>
      </c>
      <c r="T49" s="16">
        <v>29604458333</v>
      </c>
      <c r="V49" s="48">
        <v>1.1499999999999999</v>
      </c>
    </row>
    <row r="50" spans="1:22" ht="21.75" customHeight="1" x14ac:dyDescent="0.2">
      <c r="A50" s="15" t="s">
        <v>114</v>
      </c>
      <c r="B50" s="15"/>
      <c r="D50" s="16">
        <v>0</v>
      </c>
      <c r="F50" s="16">
        <v>0</v>
      </c>
      <c r="H50" s="16">
        <v>0</v>
      </c>
      <c r="J50" s="16">
        <v>0</v>
      </c>
      <c r="L50" s="51">
        <f>J50/سهام!$J$45</f>
        <v>0</v>
      </c>
      <c r="N50" s="16">
        <v>99005425</v>
      </c>
      <c r="P50" s="43">
        <v>0</v>
      </c>
      <c r="R50" s="16">
        <v>5063619233</v>
      </c>
      <c r="T50" s="16">
        <v>5162624658</v>
      </c>
      <c r="V50" s="48">
        <v>0.2</v>
      </c>
    </row>
    <row r="51" spans="1:22" ht="21.75" customHeight="1" x14ac:dyDescent="0.2">
      <c r="A51" s="15" t="s">
        <v>115</v>
      </c>
      <c r="B51" s="15"/>
      <c r="D51" s="16">
        <v>0</v>
      </c>
      <c r="F51" s="16">
        <v>0</v>
      </c>
      <c r="H51" s="16">
        <v>0</v>
      </c>
      <c r="J51" s="16">
        <v>0</v>
      </c>
      <c r="L51" s="51">
        <f>J51/سهام!$J$45</f>
        <v>0</v>
      </c>
      <c r="N51" s="16">
        <v>989420</v>
      </c>
      <c r="P51" s="43">
        <v>0</v>
      </c>
      <c r="R51" s="16">
        <v>3398988</v>
      </c>
      <c r="T51" s="16">
        <v>4388408</v>
      </c>
      <c r="V51" s="48">
        <v>0</v>
      </c>
    </row>
    <row r="52" spans="1:22" ht="21.75" customHeight="1" x14ac:dyDescent="0.2">
      <c r="A52" s="15" t="s">
        <v>116</v>
      </c>
      <c r="B52" s="15"/>
      <c r="D52" s="16">
        <v>0</v>
      </c>
      <c r="F52" s="16">
        <v>0</v>
      </c>
      <c r="H52" s="16">
        <v>0</v>
      </c>
      <c r="J52" s="16">
        <v>0</v>
      </c>
      <c r="L52" s="51">
        <f>J52/سهام!$J$45</f>
        <v>0</v>
      </c>
      <c r="N52" s="16">
        <v>0</v>
      </c>
      <c r="P52" s="43">
        <v>0</v>
      </c>
      <c r="R52" s="16">
        <v>19459862858</v>
      </c>
      <c r="T52" s="16">
        <v>19459862858</v>
      </c>
      <c r="V52" s="48">
        <v>0.76</v>
      </c>
    </row>
    <row r="53" spans="1:22" ht="21.75" customHeight="1" x14ac:dyDescent="0.2">
      <c r="A53" s="15" t="s">
        <v>117</v>
      </c>
      <c r="B53" s="15"/>
      <c r="D53" s="16">
        <v>0</v>
      </c>
      <c r="F53" s="16">
        <v>0</v>
      </c>
      <c r="H53" s="16">
        <v>0</v>
      </c>
      <c r="J53" s="16">
        <v>0</v>
      </c>
      <c r="L53" s="51">
        <f>J53/سهام!$J$45</f>
        <v>0</v>
      </c>
      <c r="N53" s="16">
        <v>0</v>
      </c>
      <c r="P53" s="43">
        <v>0</v>
      </c>
      <c r="R53" s="16">
        <v>6195537119</v>
      </c>
      <c r="T53" s="16">
        <v>6195537119</v>
      </c>
      <c r="V53" s="48">
        <v>0.24</v>
      </c>
    </row>
    <row r="54" spans="1:22" ht="21.75" customHeight="1" x14ac:dyDescent="0.2">
      <c r="A54" s="15" t="s">
        <v>118</v>
      </c>
      <c r="B54" s="15"/>
      <c r="D54" s="16">
        <v>0</v>
      </c>
      <c r="F54" s="16">
        <v>0</v>
      </c>
      <c r="H54" s="16">
        <v>0</v>
      </c>
      <c r="J54" s="16">
        <v>0</v>
      </c>
      <c r="L54" s="51">
        <f>J54/سهام!$J$45</f>
        <v>0</v>
      </c>
      <c r="N54" s="16">
        <v>0</v>
      </c>
      <c r="P54" s="43">
        <v>0</v>
      </c>
      <c r="R54" s="16">
        <v>15472306714</v>
      </c>
      <c r="T54" s="16">
        <v>15472306714</v>
      </c>
      <c r="V54" s="48">
        <v>0.6</v>
      </c>
    </row>
    <row r="55" spans="1:22" ht="21.75" customHeight="1" x14ac:dyDescent="0.2">
      <c r="A55" s="15" t="s">
        <v>119</v>
      </c>
      <c r="B55" s="15"/>
      <c r="D55" s="16">
        <v>0</v>
      </c>
      <c r="F55" s="16">
        <v>0</v>
      </c>
      <c r="H55" s="16">
        <v>0</v>
      </c>
      <c r="J55" s="16">
        <v>0</v>
      </c>
      <c r="L55" s="51">
        <f>J55/سهام!$J$45</f>
        <v>0</v>
      </c>
      <c r="N55" s="16">
        <v>0</v>
      </c>
      <c r="P55" s="43">
        <v>0</v>
      </c>
      <c r="R55" s="16">
        <v>526957097</v>
      </c>
      <c r="T55" s="16">
        <v>526957097</v>
      </c>
      <c r="V55" s="48">
        <v>0.02</v>
      </c>
    </row>
    <row r="56" spans="1:22" ht="21.75" customHeight="1" x14ac:dyDescent="0.2">
      <c r="A56" s="15" t="s">
        <v>120</v>
      </c>
      <c r="B56" s="15"/>
      <c r="D56" s="16">
        <v>0</v>
      </c>
      <c r="F56" s="16">
        <v>0</v>
      </c>
      <c r="H56" s="16">
        <v>0</v>
      </c>
      <c r="J56" s="16">
        <v>0</v>
      </c>
      <c r="L56" s="51">
        <f>J56/سهام!$J$45</f>
        <v>0</v>
      </c>
      <c r="N56" s="16">
        <v>0</v>
      </c>
      <c r="P56" s="43">
        <v>0</v>
      </c>
      <c r="R56" s="16">
        <v>1813667</v>
      </c>
      <c r="T56" s="16">
        <v>1813667</v>
      </c>
      <c r="V56" s="48">
        <v>0</v>
      </c>
    </row>
    <row r="57" spans="1:22" ht="21.75" customHeight="1" x14ac:dyDescent="0.2">
      <c r="A57" s="15" t="s">
        <v>121</v>
      </c>
      <c r="B57" s="15"/>
      <c r="D57" s="16">
        <v>0</v>
      </c>
      <c r="F57" s="16">
        <v>0</v>
      </c>
      <c r="H57" s="16">
        <v>0</v>
      </c>
      <c r="J57" s="16">
        <v>0</v>
      </c>
      <c r="L57" s="51">
        <f>J57/سهام!$J$45</f>
        <v>0</v>
      </c>
      <c r="N57" s="16">
        <v>3715950156</v>
      </c>
      <c r="P57" s="43">
        <v>0</v>
      </c>
      <c r="R57" s="16">
        <v>10609327357</v>
      </c>
      <c r="T57" s="16">
        <v>14325277513</v>
      </c>
      <c r="V57" s="48">
        <v>0.56000000000000005</v>
      </c>
    </row>
    <row r="58" spans="1:22" ht="21.75" customHeight="1" x14ac:dyDescent="0.2">
      <c r="A58" s="15" t="s">
        <v>122</v>
      </c>
      <c r="B58" s="15"/>
      <c r="D58" s="16">
        <v>0</v>
      </c>
      <c r="F58" s="16">
        <v>0</v>
      </c>
      <c r="H58" s="16">
        <v>0</v>
      </c>
      <c r="J58" s="16">
        <v>0</v>
      </c>
      <c r="L58" s="51">
        <f>J58/سهام!$J$45</f>
        <v>0</v>
      </c>
      <c r="N58" s="16">
        <v>0</v>
      </c>
      <c r="P58" s="43">
        <v>0</v>
      </c>
      <c r="R58" s="16">
        <v>903410042</v>
      </c>
      <c r="T58" s="16">
        <v>903410042</v>
      </c>
      <c r="V58" s="48">
        <v>0.04</v>
      </c>
    </row>
    <row r="59" spans="1:22" ht="21.75" customHeight="1" x14ac:dyDescent="0.2">
      <c r="A59" s="15" t="s">
        <v>123</v>
      </c>
      <c r="B59" s="15"/>
      <c r="D59" s="16">
        <v>0</v>
      </c>
      <c r="F59" s="16">
        <v>0</v>
      </c>
      <c r="H59" s="16">
        <v>0</v>
      </c>
      <c r="J59" s="16">
        <v>0</v>
      </c>
      <c r="L59" s="51">
        <f>J59/سهام!$J$45</f>
        <v>0</v>
      </c>
      <c r="N59" s="16">
        <v>970000000</v>
      </c>
      <c r="P59" s="43">
        <v>0</v>
      </c>
      <c r="R59" s="16">
        <v>1663348186</v>
      </c>
      <c r="T59" s="16">
        <v>2633348186</v>
      </c>
      <c r="V59" s="48">
        <v>0.1</v>
      </c>
    </row>
    <row r="60" spans="1:22" ht="21.75" customHeight="1" x14ac:dyDescent="0.2">
      <c r="A60" s="15" t="s">
        <v>124</v>
      </c>
      <c r="B60" s="15"/>
      <c r="D60" s="16">
        <v>0</v>
      </c>
      <c r="F60" s="16">
        <v>0</v>
      </c>
      <c r="H60" s="16">
        <v>0</v>
      </c>
      <c r="J60" s="16">
        <v>0</v>
      </c>
      <c r="L60" s="51">
        <f>J60/سهام!$J$45</f>
        <v>0</v>
      </c>
      <c r="N60" s="16">
        <v>524000000</v>
      </c>
      <c r="P60" s="43">
        <v>0</v>
      </c>
      <c r="R60" s="16">
        <v>5740030417</v>
      </c>
      <c r="T60" s="16">
        <v>6264030417</v>
      </c>
      <c r="V60" s="48">
        <v>0.24</v>
      </c>
    </row>
    <row r="61" spans="1:22" ht="21.75" customHeight="1" x14ac:dyDescent="0.2">
      <c r="A61" s="15" t="s">
        <v>125</v>
      </c>
      <c r="B61" s="15"/>
      <c r="D61" s="16">
        <v>0</v>
      </c>
      <c r="F61" s="16">
        <v>0</v>
      </c>
      <c r="H61" s="16">
        <v>0</v>
      </c>
      <c r="J61" s="16">
        <v>0</v>
      </c>
      <c r="L61" s="51">
        <f>J61/سهام!$J$45</f>
        <v>0</v>
      </c>
      <c r="N61" s="16">
        <v>0</v>
      </c>
      <c r="P61" s="43">
        <v>0</v>
      </c>
      <c r="R61" s="16">
        <v>1067020125</v>
      </c>
      <c r="T61" s="16">
        <v>1067020125</v>
      </c>
      <c r="V61" s="48">
        <v>0.04</v>
      </c>
    </row>
    <row r="62" spans="1:22" ht="21.75" customHeight="1" x14ac:dyDescent="0.2">
      <c r="A62" s="15" t="s">
        <v>126</v>
      </c>
      <c r="B62" s="15"/>
      <c r="D62" s="16">
        <v>0</v>
      </c>
      <c r="F62" s="16">
        <v>0</v>
      </c>
      <c r="H62" s="16">
        <v>0</v>
      </c>
      <c r="J62" s="16">
        <v>0</v>
      </c>
      <c r="L62" s="51">
        <f>J62/سهام!$J$45</f>
        <v>0</v>
      </c>
      <c r="N62" s="16">
        <v>73000000</v>
      </c>
      <c r="P62" s="43">
        <v>0</v>
      </c>
      <c r="R62" s="16">
        <v>184999110</v>
      </c>
      <c r="T62" s="16">
        <v>257999110</v>
      </c>
      <c r="V62" s="48">
        <v>0.01</v>
      </c>
    </row>
    <row r="63" spans="1:22" ht="21.75" customHeight="1" x14ac:dyDescent="0.2">
      <c r="A63" s="15" t="s">
        <v>127</v>
      </c>
      <c r="B63" s="15"/>
      <c r="D63" s="16">
        <v>0</v>
      </c>
      <c r="F63" s="16">
        <v>0</v>
      </c>
      <c r="H63" s="16">
        <v>0</v>
      </c>
      <c r="J63" s="16">
        <v>0</v>
      </c>
      <c r="L63" s="51">
        <f>J63/سهام!$J$45</f>
        <v>0</v>
      </c>
      <c r="N63" s="16">
        <v>0</v>
      </c>
      <c r="P63" s="43">
        <v>0</v>
      </c>
      <c r="R63" s="16">
        <v>1588222573</v>
      </c>
      <c r="T63" s="16">
        <v>1588222573</v>
      </c>
      <c r="V63" s="48">
        <v>0.06</v>
      </c>
    </row>
    <row r="64" spans="1:22" ht="21.75" customHeight="1" x14ac:dyDescent="0.2">
      <c r="A64" s="15" t="s">
        <v>128</v>
      </c>
      <c r="B64" s="15"/>
      <c r="D64" s="16">
        <v>0</v>
      </c>
      <c r="F64" s="16">
        <v>0</v>
      </c>
      <c r="H64" s="16">
        <v>0</v>
      </c>
      <c r="J64" s="16">
        <v>0</v>
      </c>
      <c r="L64" s="51">
        <f>J64/سهام!$J$45</f>
        <v>0</v>
      </c>
      <c r="N64" s="16">
        <v>0</v>
      </c>
      <c r="P64" s="43">
        <v>0</v>
      </c>
      <c r="R64" s="16">
        <v>1532995783</v>
      </c>
      <c r="T64" s="16">
        <v>1532995783</v>
      </c>
      <c r="V64" s="48">
        <v>0.06</v>
      </c>
    </row>
    <row r="65" spans="1:22" ht="21.75" customHeight="1" x14ac:dyDescent="0.2">
      <c r="A65" s="15" t="s">
        <v>129</v>
      </c>
      <c r="B65" s="15"/>
      <c r="D65" s="16">
        <v>0</v>
      </c>
      <c r="F65" s="16">
        <v>0</v>
      </c>
      <c r="H65" s="16">
        <v>0</v>
      </c>
      <c r="J65" s="16">
        <v>0</v>
      </c>
      <c r="L65" s="51">
        <f>J65/سهام!$J$45</f>
        <v>0</v>
      </c>
      <c r="N65" s="16">
        <v>925553112</v>
      </c>
      <c r="P65" s="43">
        <v>0</v>
      </c>
      <c r="R65" s="16">
        <v>3233726624</v>
      </c>
      <c r="T65" s="16">
        <v>4159279736</v>
      </c>
      <c r="V65" s="48">
        <v>0.16</v>
      </c>
    </row>
    <row r="66" spans="1:22" ht="21.75" customHeight="1" x14ac:dyDescent="0.2">
      <c r="A66" s="15" t="s">
        <v>130</v>
      </c>
      <c r="B66" s="15"/>
      <c r="D66" s="16">
        <v>0</v>
      </c>
      <c r="F66" s="16">
        <v>0</v>
      </c>
      <c r="H66" s="16">
        <v>0</v>
      </c>
      <c r="J66" s="16">
        <v>0</v>
      </c>
      <c r="L66" s="51">
        <f>J66/سهام!$J$45</f>
        <v>0</v>
      </c>
      <c r="N66" s="16">
        <v>252391806</v>
      </c>
      <c r="P66" s="43">
        <v>0</v>
      </c>
      <c r="R66" s="16">
        <v>4122700096</v>
      </c>
      <c r="T66" s="16">
        <v>4375091902</v>
      </c>
      <c r="V66" s="48">
        <v>0.17</v>
      </c>
    </row>
    <row r="67" spans="1:22" ht="21.75" customHeight="1" x14ac:dyDescent="0.2">
      <c r="A67" s="15" t="s">
        <v>131</v>
      </c>
      <c r="B67" s="15"/>
      <c r="D67" s="16">
        <v>0</v>
      </c>
      <c r="F67" s="16">
        <v>0</v>
      </c>
      <c r="H67" s="16">
        <v>0</v>
      </c>
      <c r="J67" s="16">
        <v>0</v>
      </c>
      <c r="L67" s="51">
        <f>J67/سهام!$J$45</f>
        <v>0</v>
      </c>
      <c r="N67" s="16">
        <v>0</v>
      </c>
      <c r="P67" s="43">
        <v>0</v>
      </c>
      <c r="R67" s="16">
        <v>19914290249</v>
      </c>
      <c r="T67" s="16">
        <v>19914290249</v>
      </c>
      <c r="V67" s="48">
        <v>0.78</v>
      </c>
    </row>
    <row r="68" spans="1:22" ht="21.75" customHeight="1" x14ac:dyDescent="0.2">
      <c r="A68" s="15" t="s">
        <v>132</v>
      </c>
      <c r="B68" s="15"/>
      <c r="D68" s="16">
        <v>0</v>
      </c>
      <c r="F68" s="16">
        <v>0</v>
      </c>
      <c r="H68" s="16">
        <v>0</v>
      </c>
      <c r="J68" s="16">
        <v>0</v>
      </c>
      <c r="L68" s="51">
        <f>J68/سهام!$J$45</f>
        <v>0</v>
      </c>
      <c r="N68" s="16">
        <v>0</v>
      </c>
      <c r="P68" s="43">
        <v>0</v>
      </c>
      <c r="R68" s="16">
        <v>8910130533</v>
      </c>
      <c r="T68" s="16">
        <v>8910130533</v>
      </c>
      <c r="V68" s="48">
        <v>0.35</v>
      </c>
    </row>
    <row r="69" spans="1:22" ht="21.75" customHeight="1" x14ac:dyDescent="0.2">
      <c r="A69" s="15" t="s">
        <v>133</v>
      </c>
      <c r="B69" s="15"/>
      <c r="D69" s="16">
        <v>0</v>
      </c>
      <c r="F69" s="16">
        <v>0</v>
      </c>
      <c r="H69" s="16">
        <v>0</v>
      </c>
      <c r="J69" s="16">
        <v>0</v>
      </c>
      <c r="L69" s="51">
        <f>J69/سهام!$J$45</f>
        <v>0</v>
      </c>
      <c r="N69" s="16">
        <v>355200000</v>
      </c>
      <c r="P69" s="43">
        <v>0</v>
      </c>
      <c r="R69" s="16">
        <v>-2997861829</v>
      </c>
      <c r="T69" s="16">
        <v>-2642661829</v>
      </c>
      <c r="V69" s="48">
        <v>-0.1</v>
      </c>
    </row>
    <row r="70" spans="1:22" ht="21.75" customHeight="1" x14ac:dyDescent="0.2">
      <c r="A70" s="15" t="s">
        <v>134</v>
      </c>
      <c r="B70" s="15"/>
      <c r="D70" s="16">
        <v>0</v>
      </c>
      <c r="F70" s="16">
        <v>0</v>
      </c>
      <c r="H70" s="16">
        <v>0</v>
      </c>
      <c r="J70" s="16">
        <v>0</v>
      </c>
      <c r="L70" s="51">
        <f>J70/سهام!$J$45</f>
        <v>0</v>
      </c>
      <c r="N70" s="16">
        <v>1050000000</v>
      </c>
      <c r="P70" s="43">
        <v>0</v>
      </c>
      <c r="R70" s="16">
        <v>5455188988</v>
      </c>
      <c r="T70" s="16">
        <v>6505188988</v>
      </c>
      <c r="V70" s="48">
        <v>0.25</v>
      </c>
    </row>
    <row r="71" spans="1:22" ht="21.75" customHeight="1" x14ac:dyDescent="0.2">
      <c r="A71" s="15" t="s">
        <v>23</v>
      </c>
      <c r="B71" s="15"/>
      <c r="D71" s="16">
        <v>0</v>
      </c>
      <c r="F71" s="16">
        <v>3695107516</v>
      </c>
      <c r="H71" s="16">
        <v>0</v>
      </c>
      <c r="J71" s="16">
        <v>3695107516</v>
      </c>
      <c r="L71" s="51">
        <f>J71/سهام!$J$45</f>
        <v>7.8250488297596117E-4</v>
      </c>
      <c r="N71" s="16">
        <v>570869684</v>
      </c>
      <c r="P71" s="43">
        <v>10934499931</v>
      </c>
      <c r="R71" s="16">
        <v>6370784848</v>
      </c>
      <c r="T71" s="16">
        <v>17876154463</v>
      </c>
      <c r="V71" s="48">
        <v>0.7</v>
      </c>
    </row>
    <row r="72" spans="1:22" ht="21.75" customHeight="1" x14ac:dyDescent="0.2">
      <c r="A72" s="15" t="s">
        <v>41</v>
      </c>
      <c r="B72" s="15"/>
      <c r="D72" s="16">
        <v>0</v>
      </c>
      <c r="F72" s="16">
        <v>214330319</v>
      </c>
      <c r="H72" s="16">
        <v>0</v>
      </c>
      <c r="J72" s="16">
        <v>214330319</v>
      </c>
      <c r="L72" s="51">
        <f>J72/سهام!$J$45</f>
        <v>4.5388265554136975E-5</v>
      </c>
      <c r="N72" s="16">
        <v>730453135</v>
      </c>
      <c r="P72" s="43">
        <v>1351179197</v>
      </c>
      <c r="R72" s="16">
        <v>1563358617</v>
      </c>
      <c r="T72" s="16">
        <v>3644990949</v>
      </c>
      <c r="V72" s="48">
        <v>0.14000000000000001</v>
      </c>
    </row>
    <row r="73" spans="1:22" ht="21.75" customHeight="1" x14ac:dyDescent="0.2">
      <c r="A73" s="15" t="s">
        <v>135</v>
      </c>
      <c r="B73" s="15"/>
      <c r="D73" s="16">
        <v>0</v>
      </c>
      <c r="F73" s="16">
        <v>0</v>
      </c>
      <c r="H73" s="16">
        <v>0</v>
      </c>
      <c r="J73" s="16">
        <v>0</v>
      </c>
      <c r="L73" s="51">
        <f>J73/سهام!$J$45</f>
        <v>0</v>
      </c>
      <c r="N73" s="16">
        <v>0</v>
      </c>
      <c r="P73" s="43">
        <v>0</v>
      </c>
      <c r="R73" s="16">
        <v>1809210686</v>
      </c>
      <c r="T73" s="16">
        <v>1809210686</v>
      </c>
      <c r="V73" s="48">
        <v>7.0000000000000007E-2</v>
      </c>
    </row>
    <row r="74" spans="1:22" ht="21.75" customHeight="1" x14ac:dyDescent="0.2">
      <c r="A74" s="15" t="s">
        <v>136</v>
      </c>
      <c r="B74" s="15"/>
      <c r="D74" s="16">
        <v>0</v>
      </c>
      <c r="F74" s="16">
        <v>0</v>
      </c>
      <c r="H74" s="16">
        <v>0</v>
      </c>
      <c r="J74" s="16">
        <v>0</v>
      </c>
      <c r="L74" s="51">
        <f>J74/سهام!$J$45</f>
        <v>0</v>
      </c>
      <c r="N74" s="16">
        <v>0</v>
      </c>
      <c r="P74" s="43">
        <v>0</v>
      </c>
      <c r="R74" s="16">
        <v>28487146</v>
      </c>
      <c r="T74" s="16">
        <v>28487146</v>
      </c>
      <c r="V74" s="48">
        <v>0</v>
      </c>
    </row>
    <row r="75" spans="1:22" ht="21.75" customHeight="1" x14ac:dyDescent="0.2">
      <c r="A75" s="15" t="s">
        <v>137</v>
      </c>
      <c r="B75" s="15"/>
      <c r="D75" s="16">
        <v>0</v>
      </c>
      <c r="F75" s="16">
        <v>0</v>
      </c>
      <c r="H75" s="16">
        <v>0</v>
      </c>
      <c r="J75" s="16">
        <v>0</v>
      </c>
      <c r="L75" s="51">
        <f>J75/سهام!$J$45</f>
        <v>0</v>
      </c>
      <c r="N75" s="16">
        <v>0</v>
      </c>
      <c r="P75" s="43">
        <v>0</v>
      </c>
      <c r="R75" s="16">
        <v>28478035811</v>
      </c>
      <c r="T75" s="16">
        <v>28478035811</v>
      </c>
      <c r="V75" s="48">
        <v>1.1100000000000001</v>
      </c>
    </row>
    <row r="76" spans="1:22" ht="21.75" customHeight="1" x14ac:dyDescent="0.2">
      <c r="A76" s="15" t="s">
        <v>138</v>
      </c>
      <c r="B76" s="15"/>
      <c r="D76" s="16">
        <v>0</v>
      </c>
      <c r="F76" s="16">
        <v>0</v>
      </c>
      <c r="H76" s="16">
        <v>0</v>
      </c>
      <c r="J76" s="16">
        <v>0</v>
      </c>
      <c r="L76" s="51">
        <f>J76/سهام!$J$45</f>
        <v>0</v>
      </c>
      <c r="N76" s="16">
        <v>446400000</v>
      </c>
      <c r="P76" s="43">
        <v>0</v>
      </c>
      <c r="R76" s="16">
        <v>2956606263</v>
      </c>
      <c r="T76" s="16">
        <v>3403006263</v>
      </c>
      <c r="V76" s="48">
        <v>0.13</v>
      </c>
    </row>
    <row r="77" spans="1:22" ht="21.75" customHeight="1" x14ac:dyDescent="0.2">
      <c r="A77" s="15" t="s">
        <v>27</v>
      </c>
      <c r="B77" s="15"/>
      <c r="D77" s="16">
        <v>0</v>
      </c>
      <c r="F77" s="16">
        <v>-4101786250</v>
      </c>
      <c r="H77" s="16">
        <v>0</v>
      </c>
      <c r="J77" s="16">
        <v>-4101786250</v>
      </c>
      <c r="L77" s="51">
        <f>J77/سهام!$J$45</f>
        <v>-8.6862635407782723E-4</v>
      </c>
      <c r="N77" s="16">
        <v>0</v>
      </c>
      <c r="P77" s="43">
        <v>139360551343</v>
      </c>
      <c r="R77" s="16">
        <v>9028896068</v>
      </c>
      <c r="T77" s="16">
        <v>148389447411</v>
      </c>
      <c r="V77" s="48">
        <v>5.78</v>
      </c>
    </row>
    <row r="78" spans="1:22" ht="21.75" customHeight="1" x14ac:dyDescent="0.2">
      <c r="A78" s="15" t="s">
        <v>139</v>
      </c>
      <c r="B78" s="15"/>
      <c r="D78" s="16">
        <v>0</v>
      </c>
      <c r="F78" s="16">
        <v>0</v>
      </c>
      <c r="H78" s="16">
        <v>0</v>
      </c>
      <c r="J78" s="16">
        <v>0</v>
      </c>
      <c r="L78" s="51">
        <f>J78/سهام!$J$45</f>
        <v>0</v>
      </c>
      <c r="N78" s="16">
        <v>3355000000</v>
      </c>
      <c r="P78" s="43">
        <v>0</v>
      </c>
      <c r="R78" s="16">
        <v>256015940</v>
      </c>
      <c r="T78" s="16">
        <v>3611015940</v>
      </c>
      <c r="V78" s="48">
        <v>0.14000000000000001</v>
      </c>
    </row>
    <row r="79" spans="1:22" ht="21.75" customHeight="1" x14ac:dyDescent="0.2">
      <c r="A79" s="15" t="s">
        <v>140</v>
      </c>
      <c r="B79" s="15"/>
      <c r="D79" s="16">
        <v>0</v>
      </c>
      <c r="F79" s="16">
        <v>0</v>
      </c>
      <c r="H79" s="16">
        <v>0</v>
      </c>
      <c r="J79" s="16">
        <v>0</v>
      </c>
      <c r="L79" s="51">
        <f>J79/سهام!$J$45</f>
        <v>0</v>
      </c>
      <c r="N79" s="16">
        <v>0</v>
      </c>
      <c r="P79" s="43">
        <v>0</v>
      </c>
      <c r="R79" s="16">
        <v>33027898</v>
      </c>
      <c r="T79" s="16">
        <v>33027898</v>
      </c>
      <c r="V79" s="48">
        <v>0</v>
      </c>
    </row>
    <row r="80" spans="1:22" ht="21.75" customHeight="1" x14ac:dyDescent="0.2">
      <c r="A80" s="15" t="s">
        <v>141</v>
      </c>
      <c r="B80" s="15"/>
      <c r="D80" s="16">
        <v>0</v>
      </c>
      <c r="F80" s="16">
        <v>0</v>
      </c>
      <c r="H80" s="16">
        <v>0</v>
      </c>
      <c r="J80" s="16">
        <v>0</v>
      </c>
      <c r="L80" s="51">
        <f>J80/سهام!$J$45</f>
        <v>0</v>
      </c>
      <c r="N80" s="16">
        <v>0</v>
      </c>
      <c r="P80" s="43">
        <v>0</v>
      </c>
      <c r="R80" s="16">
        <v>828999577</v>
      </c>
      <c r="T80" s="16">
        <v>828999577</v>
      </c>
      <c r="V80" s="48">
        <v>0.03</v>
      </c>
    </row>
    <row r="81" spans="1:22" ht="21.75" customHeight="1" x14ac:dyDescent="0.2">
      <c r="A81" s="15" t="s">
        <v>142</v>
      </c>
      <c r="B81" s="15"/>
      <c r="D81" s="16">
        <v>0</v>
      </c>
      <c r="F81" s="16">
        <v>0</v>
      </c>
      <c r="H81" s="16">
        <v>0</v>
      </c>
      <c r="J81" s="16">
        <v>0</v>
      </c>
      <c r="L81" s="51">
        <f>J81/سهام!$J$45</f>
        <v>0</v>
      </c>
      <c r="N81" s="16">
        <v>3064096834</v>
      </c>
      <c r="P81" s="43">
        <v>0</v>
      </c>
      <c r="R81" s="16">
        <v>5803995870</v>
      </c>
      <c r="T81" s="16">
        <v>8868092704</v>
      </c>
      <c r="V81" s="48">
        <v>0.35</v>
      </c>
    </row>
    <row r="82" spans="1:22" ht="21.75" customHeight="1" x14ac:dyDescent="0.2">
      <c r="A82" s="15" t="s">
        <v>143</v>
      </c>
      <c r="B82" s="15"/>
      <c r="D82" s="16">
        <v>0</v>
      </c>
      <c r="F82" s="16">
        <v>0</v>
      </c>
      <c r="H82" s="16">
        <v>0</v>
      </c>
      <c r="J82" s="16">
        <v>0</v>
      </c>
      <c r="L82" s="51">
        <f>J82/سهام!$J$45</f>
        <v>0</v>
      </c>
      <c r="N82" s="16">
        <v>2750760650</v>
      </c>
      <c r="P82" s="43">
        <v>0</v>
      </c>
      <c r="R82" s="16">
        <v>18663070026</v>
      </c>
      <c r="T82" s="16">
        <v>21413830676</v>
      </c>
      <c r="V82" s="48">
        <v>0.83</v>
      </c>
    </row>
    <row r="83" spans="1:22" ht="21.75" customHeight="1" x14ac:dyDescent="0.2">
      <c r="A83" s="15" t="s">
        <v>144</v>
      </c>
      <c r="B83" s="15"/>
      <c r="D83" s="16">
        <v>0</v>
      </c>
      <c r="F83" s="16">
        <v>0</v>
      </c>
      <c r="H83" s="16">
        <v>0</v>
      </c>
      <c r="J83" s="16">
        <v>0</v>
      </c>
      <c r="L83" s="51">
        <f>J83/سهام!$J$45</f>
        <v>0</v>
      </c>
      <c r="N83" s="16">
        <v>0</v>
      </c>
      <c r="P83" s="43">
        <v>0</v>
      </c>
      <c r="R83" s="16">
        <v>-1787715166</v>
      </c>
      <c r="T83" s="16">
        <v>-1787715166</v>
      </c>
      <c r="V83" s="48">
        <v>-7.0000000000000007E-2</v>
      </c>
    </row>
    <row r="84" spans="1:22" ht="21.75" customHeight="1" x14ac:dyDescent="0.2">
      <c r="A84" s="15" t="s">
        <v>145</v>
      </c>
      <c r="B84" s="15"/>
      <c r="D84" s="16">
        <v>0</v>
      </c>
      <c r="F84" s="16">
        <v>0</v>
      </c>
      <c r="H84" s="16">
        <v>0</v>
      </c>
      <c r="J84" s="16">
        <v>0</v>
      </c>
      <c r="L84" s="51">
        <f>J84/سهام!$J$45</f>
        <v>0</v>
      </c>
      <c r="N84" s="16">
        <v>0</v>
      </c>
      <c r="P84" s="43">
        <v>0</v>
      </c>
      <c r="R84" s="16">
        <v>1775056657</v>
      </c>
      <c r="T84" s="16">
        <v>1775056657</v>
      </c>
      <c r="V84" s="48">
        <v>7.0000000000000007E-2</v>
      </c>
    </row>
    <row r="85" spans="1:22" ht="21.75" customHeight="1" x14ac:dyDescent="0.2">
      <c r="A85" s="15" t="s">
        <v>146</v>
      </c>
      <c r="B85" s="15"/>
      <c r="D85" s="16">
        <v>0</v>
      </c>
      <c r="F85" s="16">
        <v>0</v>
      </c>
      <c r="H85" s="16">
        <v>0</v>
      </c>
      <c r="J85" s="16">
        <v>0</v>
      </c>
      <c r="L85" s="51">
        <f>J85/سهام!$J$45</f>
        <v>0</v>
      </c>
      <c r="N85" s="16">
        <v>3950000000</v>
      </c>
      <c r="P85" s="43">
        <v>0</v>
      </c>
      <c r="R85" s="16">
        <v>22686881422</v>
      </c>
      <c r="T85" s="16">
        <v>26636881422</v>
      </c>
      <c r="V85" s="48">
        <v>1.04</v>
      </c>
    </row>
    <row r="86" spans="1:22" ht="21.75" customHeight="1" x14ac:dyDescent="0.2">
      <c r="A86" s="15" t="s">
        <v>147</v>
      </c>
      <c r="B86" s="15"/>
      <c r="D86" s="16">
        <v>0</v>
      </c>
      <c r="F86" s="16">
        <v>0</v>
      </c>
      <c r="H86" s="16">
        <v>0</v>
      </c>
      <c r="J86" s="16">
        <v>0</v>
      </c>
      <c r="L86" s="51">
        <f>J86/سهام!$J$45</f>
        <v>0</v>
      </c>
      <c r="N86" s="16">
        <v>0</v>
      </c>
      <c r="P86" s="43">
        <v>0</v>
      </c>
      <c r="R86" s="16">
        <v>500330100</v>
      </c>
      <c r="T86" s="16">
        <v>500330100</v>
      </c>
      <c r="V86" s="48">
        <v>0.02</v>
      </c>
    </row>
    <row r="87" spans="1:22" ht="21.75" customHeight="1" x14ac:dyDescent="0.2">
      <c r="A87" s="15" t="s">
        <v>43</v>
      </c>
      <c r="B87" s="15"/>
      <c r="D87" s="16">
        <v>0</v>
      </c>
      <c r="F87" s="16">
        <v>-222278722</v>
      </c>
      <c r="H87" s="16">
        <v>0</v>
      </c>
      <c r="J87" s="16">
        <v>-222278722</v>
      </c>
      <c r="L87" s="51">
        <f>J87/سهام!$J$45</f>
        <v>-4.7071481572190393E-5</v>
      </c>
      <c r="N87" s="16">
        <v>0</v>
      </c>
      <c r="P87" s="43">
        <v>-222278722</v>
      </c>
      <c r="R87" s="16">
        <v>790573987</v>
      </c>
      <c r="T87" s="16">
        <v>568295265</v>
      </c>
      <c r="V87" s="48">
        <v>0.02</v>
      </c>
    </row>
    <row r="88" spans="1:22" ht="21.75" customHeight="1" x14ac:dyDescent="0.2">
      <c r="A88" s="15" t="s">
        <v>32</v>
      </c>
      <c r="B88" s="15"/>
      <c r="D88" s="16">
        <v>0</v>
      </c>
      <c r="F88" s="16">
        <v>0</v>
      </c>
      <c r="H88" s="16">
        <v>0</v>
      </c>
      <c r="J88" s="16">
        <v>0</v>
      </c>
      <c r="L88" s="51">
        <f>J88/سهام!$J$45</f>
        <v>0</v>
      </c>
      <c r="N88" s="16">
        <v>219489385</v>
      </c>
      <c r="P88" s="43">
        <v>-379504352</v>
      </c>
      <c r="R88" s="16">
        <v>0</v>
      </c>
      <c r="T88" s="16">
        <v>-160014967</v>
      </c>
      <c r="V88" s="48">
        <v>-0.01</v>
      </c>
    </row>
    <row r="89" spans="1:22" ht="21.75" customHeight="1" x14ac:dyDescent="0.2">
      <c r="A89" s="15" t="s">
        <v>42</v>
      </c>
      <c r="B89" s="15"/>
      <c r="D89" s="16">
        <v>0</v>
      </c>
      <c r="F89" s="16">
        <v>25861202209</v>
      </c>
      <c r="H89" s="16">
        <v>0</v>
      </c>
      <c r="J89" s="16">
        <v>25861202209</v>
      </c>
      <c r="L89" s="51">
        <f>J89/سهام!$J$45</f>
        <v>5.4765705518841018E-3</v>
      </c>
      <c r="N89" s="16">
        <v>0</v>
      </c>
      <c r="P89" s="43">
        <v>25861202209</v>
      </c>
      <c r="R89" s="16">
        <v>0</v>
      </c>
      <c r="T89" s="16">
        <v>25861202209</v>
      </c>
      <c r="V89" s="48">
        <v>1.01</v>
      </c>
    </row>
    <row r="90" spans="1:22" ht="21.75" customHeight="1" x14ac:dyDescent="0.2">
      <c r="A90" s="15" t="s">
        <v>46</v>
      </c>
      <c r="B90" s="15"/>
      <c r="D90" s="16">
        <v>0</v>
      </c>
      <c r="F90" s="16">
        <v>5953874066</v>
      </c>
      <c r="H90" s="16">
        <v>0</v>
      </c>
      <c r="J90" s="16">
        <v>5953874066</v>
      </c>
      <c r="L90" s="51">
        <f>J90/سهام!$J$45</f>
        <v>1.2608389631683292E-3</v>
      </c>
      <c r="N90" s="16">
        <v>0</v>
      </c>
      <c r="P90" s="43">
        <v>5953874066</v>
      </c>
      <c r="R90" s="16">
        <v>0</v>
      </c>
      <c r="T90" s="16">
        <v>5953874066</v>
      </c>
      <c r="V90" s="48">
        <v>0.23</v>
      </c>
    </row>
    <row r="91" spans="1:22" ht="21.75" customHeight="1" x14ac:dyDescent="0.2">
      <c r="A91" s="15" t="s">
        <v>47</v>
      </c>
      <c r="B91" s="15"/>
      <c r="D91" s="16">
        <v>0</v>
      </c>
      <c r="F91" s="16">
        <v>18638723771</v>
      </c>
      <c r="H91" s="16">
        <v>0</v>
      </c>
      <c r="J91" s="16">
        <v>18638723771</v>
      </c>
      <c r="L91" s="51">
        <f>J91/سهام!$J$45</f>
        <v>3.9470819996696464E-3</v>
      </c>
      <c r="N91" s="16">
        <v>0</v>
      </c>
      <c r="P91" s="43">
        <v>18638723771</v>
      </c>
      <c r="R91" s="16">
        <v>0</v>
      </c>
      <c r="T91" s="16">
        <v>18638723771</v>
      </c>
      <c r="V91" s="48">
        <v>0.73</v>
      </c>
    </row>
    <row r="92" spans="1:22" ht="21.75" customHeight="1" x14ac:dyDescent="0.2">
      <c r="A92" s="15" t="s">
        <v>50</v>
      </c>
      <c r="B92" s="15"/>
      <c r="D92" s="16">
        <v>0</v>
      </c>
      <c r="F92" s="16">
        <v>5016557226</v>
      </c>
      <c r="H92" s="16">
        <v>0</v>
      </c>
      <c r="J92" s="16">
        <v>5016557226</v>
      </c>
      <c r="L92" s="51">
        <f>J92/سهام!$J$45</f>
        <v>1.0623454143284914E-3</v>
      </c>
      <c r="N92" s="16">
        <v>0</v>
      </c>
      <c r="P92" s="43">
        <v>5016557226</v>
      </c>
      <c r="R92" s="16">
        <v>0</v>
      </c>
      <c r="T92" s="16">
        <v>5016557226</v>
      </c>
      <c r="V92" s="48">
        <v>0.2</v>
      </c>
    </row>
    <row r="93" spans="1:22" ht="21.75" customHeight="1" x14ac:dyDescent="0.2">
      <c r="A93" s="15" t="s">
        <v>45</v>
      </c>
      <c r="B93" s="15"/>
      <c r="D93" s="16">
        <v>0</v>
      </c>
      <c r="F93" s="16">
        <v>6594552336</v>
      </c>
      <c r="H93" s="16">
        <v>0</v>
      </c>
      <c r="J93" s="16">
        <v>6594552336</v>
      </c>
      <c r="L93" s="51">
        <f>J93/سهام!$J$45</f>
        <v>1.396514007134111E-3</v>
      </c>
      <c r="N93" s="16">
        <v>0</v>
      </c>
      <c r="P93" s="43">
        <v>6594552336</v>
      </c>
      <c r="R93" s="16">
        <v>0</v>
      </c>
      <c r="T93" s="16">
        <v>6594552336</v>
      </c>
      <c r="V93" s="48">
        <v>0.26</v>
      </c>
    </row>
    <row r="94" spans="1:22" ht="21.75" customHeight="1" x14ac:dyDescent="0.2">
      <c r="A94" s="17" t="s">
        <v>44</v>
      </c>
      <c r="B94" s="17"/>
      <c r="D94" s="19">
        <v>0</v>
      </c>
      <c r="F94" s="19">
        <v>-58322602</v>
      </c>
      <c r="H94" s="19">
        <v>0</v>
      </c>
      <c r="J94" s="19">
        <v>-58322602</v>
      </c>
      <c r="L94" s="51">
        <f>J94/سهام!$J$45</f>
        <v>-1.2350850592371115E-5</v>
      </c>
      <c r="N94" s="19">
        <v>0</v>
      </c>
      <c r="P94" s="43">
        <v>-58322602</v>
      </c>
      <c r="R94" s="19">
        <v>0</v>
      </c>
      <c r="T94" s="19">
        <v>-58322602</v>
      </c>
      <c r="V94" s="49">
        <v>0</v>
      </c>
    </row>
    <row r="95" spans="1:22" ht="21.75" customHeight="1" thickBot="1" x14ac:dyDescent="0.25">
      <c r="A95" s="20" t="s">
        <v>51</v>
      </c>
      <c r="B95" s="20"/>
      <c r="D95" s="21">
        <v>0</v>
      </c>
      <c r="F95" s="21">
        <f>SUM(F9:F94)</f>
        <v>206765968364</v>
      </c>
      <c r="H95" s="21">
        <f>SUM(H9:H94)</f>
        <v>197686542059</v>
      </c>
      <c r="J95" s="21">
        <f>SUM(J9:J94)</f>
        <v>404452510423</v>
      </c>
      <c r="L95" s="52">
        <f>SUM(L9:L94)</f>
        <v>8.5650028576295251E-2</v>
      </c>
      <c r="N95" s="21">
        <v>116574712239</v>
      </c>
      <c r="P95" s="45">
        <v>1157827306310</v>
      </c>
      <c r="R95" s="21">
        <v>910543278563</v>
      </c>
      <c r="T95" s="21">
        <v>2184945297112</v>
      </c>
      <c r="V95" s="50">
        <v>85.15</v>
      </c>
    </row>
    <row r="96" spans="1:22" ht="13.5" thickTop="1" x14ac:dyDescent="0.2"/>
  </sheetData>
  <mergeCells count="96">
    <mergeCell ref="A1:V1"/>
    <mergeCell ref="A2:V2"/>
    <mergeCell ref="A3:V3"/>
    <mergeCell ref="B5:V5"/>
    <mergeCell ref="D6:L6"/>
    <mergeCell ref="N6:V6"/>
    <mergeCell ref="J7:L7"/>
    <mergeCell ref="T7:V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94:B94"/>
    <mergeCell ref="A95:B95"/>
    <mergeCell ref="A89:B89"/>
    <mergeCell ref="A90:B90"/>
    <mergeCell ref="A91:B91"/>
    <mergeCell ref="A92:B92"/>
    <mergeCell ref="A93:B93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79998168889431442"/>
    <pageSetUpPr fitToPage="1"/>
  </sheetPr>
  <dimension ref="A1:V11"/>
  <sheetViews>
    <sheetView rightToLeft="1" workbookViewId="0">
      <selection activeCell="N13" sqref="N12:N13"/>
    </sheetView>
  </sheetViews>
  <sheetFormatPr defaultRowHeight="12.75" x14ac:dyDescent="0.2"/>
  <cols>
    <col min="1" max="1" width="6.42578125" style="5" bestFit="1" customWidth="1"/>
    <col min="2" max="2" width="31.7109375" style="5" customWidth="1"/>
    <col min="3" max="3" width="1.28515625" style="5" customWidth="1"/>
    <col min="4" max="4" width="16.28515625" style="5" bestFit="1" customWidth="1"/>
    <col min="5" max="5" width="1.28515625" style="5" customWidth="1"/>
    <col min="6" max="6" width="15.42578125" style="5" bestFit="1" customWidth="1"/>
    <col min="7" max="7" width="1.28515625" style="5" customWidth="1"/>
    <col min="8" max="8" width="11.140625" style="5" bestFit="1" customWidth="1"/>
    <col min="9" max="9" width="1.28515625" style="5" customWidth="1"/>
    <col min="10" max="10" width="5.140625" style="5" bestFit="1" customWidth="1"/>
    <col min="11" max="11" width="1.28515625" style="5" customWidth="1"/>
    <col min="12" max="12" width="17.28515625" style="5" bestFit="1" customWidth="1"/>
    <col min="13" max="13" width="1.28515625" style="5" customWidth="1"/>
    <col min="14" max="14" width="16.28515625" style="5" bestFit="1" customWidth="1"/>
    <col min="15" max="15" width="1.28515625" style="5" customWidth="1"/>
    <col min="16" max="16" width="15.42578125" style="5" bestFit="1" customWidth="1"/>
    <col min="17" max="17" width="1.28515625" style="5" customWidth="1"/>
    <col min="18" max="18" width="14.5703125" style="5" bestFit="1" customWidth="1"/>
    <col min="19" max="19" width="1.28515625" style="5" customWidth="1"/>
    <col min="20" max="20" width="14.5703125" style="5" bestFit="1" customWidth="1"/>
    <col min="21" max="21" width="1.28515625" style="5" customWidth="1"/>
    <col min="22" max="22" width="17.28515625" style="5" bestFit="1" customWidth="1"/>
    <col min="23" max="23" width="0.28515625" style="5" customWidth="1"/>
    <col min="24" max="16384" width="9.140625" style="5"/>
  </cols>
  <sheetData>
    <row r="1" spans="1:22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4.45" customHeight="1" x14ac:dyDescent="0.2"/>
    <row r="5" spans="1:22" ht="14.45" customHeight="1" x14ac:dyDescent="0.2">
      <c r="A5" s="6" t="s">
        <v>148</v>
      </c>
      <c r="B5" s="7" t="s">
        <v>149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45" customHeight="1" x14ac:dyDescent="0.2">
      <c r="D6" s="8" t="s">
        <v>88</v>
      </c>
      <c r="E6" s="8"/>
      <c r="F6" s="8"/>
      <c r="G6" s="8"/>
      <c r="H6" s="8"/>
      <c r="I6" s="8"/>
      <c r="J6" s="8"/>
      <c r="K6" s="8"/>
      <c r="L6" s="8"/>
      <c r="N6" s="8" t="s">
        <v>89</v>
      </c>
      <c r="O6" s="8"/>
      <c r="P6" s="8"/>
      <c r="Q6" s="8"/>
      <c r="R6" s="8"/>
      <c r="S6" s="8"/>
      <c r="T6" s="8"/>
      <c r="U6" s="8"/>
      <c r="V6" s="8"/>
    </row>
    <row r="7" spans="1:22" ht="14.45" customHeight="1" x14ac:dyDescent="0.2">
      <c r="D7" s="9"/>
      <c r="E7" s="9"/>
      <c r="F7" s="9"/>
      <c r="G7" s="9"/>
      <c r="H7" s="9"/>
      <c r="I7" s="9"/>
      <c r="J7" s="10" t="s">
        <v>51</v>
      </c>
      <c r="K7" s="10"/>
      <c r="L7" s="10"/>
      <c r="N7" s="9"/>
      <c r="O7" s="9"/>
      <c r="P7" s="9"/>
      <c r="Q7" s="9"/>
      <c r="R7" s="9"/>
      <c r="S7" s="9"/>
      <c r="T7" s="10" t="s">
        <v>51</v>
      </c>
      <c r="U7" s="10"/>
      <c r="V7" s="10"/>
    </row>
    <row r="8" spans="1:22" ht="14.45" customHeight="1" x14ac:dyDescent="0.2">
      <c r="A8" s="8" t="s">
        <v>58</v>
      </c>
      <c r="B8" s="8"/>
      <c r="D8" s="11" t="s">
        <v>150</v>
      </c>
      <c r="F8" s="11" t="s">
        <v>92</v>
      </c>
      <c r="H8" s="11" t="s">
        <v>93</v>
      </c>
      <c r="J8" s="12" t="s">
        <v>66</v>
      </c>
      <c r="K8" s="9"/>
      <c r="L8" s="12" t="s">
        <v>74</v>
      </c>
      <c r="N8" s="11" t="s">
        <v>150</v>
      </c>
      <c r="P8" s="58" t="s">
        <v>92</v>
      </c>
      <c r="R8" s="11" t="s">
        <v>93</v>
      </c>
      <c r="T8" s="12" t="s">
        <v>66</v>
      </c>
      <c r="U8" s="9"/>
      <c r="V8" s="12" t="s">
        <v>74</v>
      </c>
    </row>
    <row r="9" spans="1:22" ht="21.75" customHeight="1" x14ac:dyDescent="0.2">
      <c r="A9" s="13" t="s">
        <v>151</v>
      </c>
      <c r="B9" s="13"/>
      <c r="D9" s="14">
        <v>0</v>
      </c>
      <c r="F9" s="14">
        <v>0</v>
      </c>
      <c r="H9" s="14">
        <v>0</v>
      </c>
      <c r="J9" s="14">
        <v>0</v>
      </c>
      <c r="L9" s="14">
        <v>0</v>
      </c>
      <c r="N9" s="14">
        <v>0</v>
      </c>
      <c r="P9" s="59">
        <v>0</v>
      </c>
      <c r="Q9" s="42"/>
      <c r="R9" s="41">
        <v>2031653143</v>
      </c>
      <c r="S9" s="42"/>
      <c r="T9" s="41">
        <v>2031653143</v>
      </c>
      <c r="U9" s="42"/>
      <c r="V9" s="38">
        <v>0.08</v>
      </c>
    </row>
    <row r="10" spans="1:22" ht="21.75" customHeight="1" x14ac:dyDescent="0.2">
      <c r="A10" s="17" t="s">
        <v>61</v>
      </c>
      <c r="B10" s="17"/>
      <c r="D10" s="19">
        <v>0</v>
      </c>
      <c r="F10" s="19">
        <v>0</v>
      </c>
      <c r="H10" s="19">
        <v>0</v>
      </c>
      <c r="J10" s="19">
        <v>0</v>
      </c>
      <c r="L10" s="19">
        <v>0</v>
      </c>
      <c r="N10" s="19">
        <v>0</v>
      </c>
      <c r="P10" s="43">
        <v>-144999999</v>
      </c>
      <c r="Q10" s="42"/>
      <c r="R10" s="44">
        <v>0</v>
      </c>
      <c r="S10" s="42"/>
      <c r="T10" s="44">
        <v>-144999999</v>
      </c>
      <c r="U10" s="42"/>
      <c r="V10" s="57">
        <v>-0.01</v>
      </c>
    </row>
    <row r="11" spans="1:22" ht="21.75" customHeight="1" thickBot="1" x14ac:dyDescent="0.25">
      <c r="A11" s="20" t="s">
        <v>51</v>
      </c>
      <c r="B11" s="20"/>
      <c r="D11" s="21">
        <v>0</v>
      </c>
      <c r="F11" s="21">
        <v>0</v>
      </c>
      <c r="H11" s="21">
        <v>0</v>
      </c>
      <c r="J11" s="21">
        <v>0</v>
      </c>
      <c r="L11" s="21">
        <v>0</v>
      </c>
      <c r="N11" s="21">
        <v>0</v>
      </c>
      <c r="P11" s="45">
        <f>SUM(P9:P10)</f>
        <v>-144999999</v>
      </c>
      <c r="Q11" s="42"/>
      <c r="R11" s="45">
        <f>SUM(R9:R10)</f>
        <v>2031653143</v>
      </c>
      <c r="S11" s="42"/>
      <c r="T11" s="45">
        <f>SUM(T9:T10)</f>
        <v>1886653144</v>
      </c>
      <c r="U11" s="42"/>
      <c r="V11" s="40">
        <v>7.0000000000000007E-2</v>
      </c>
    </row>
  </sheetData>
  <mergeCells count="12">
    <mergeCell ref="A1:V1"/>
    <mergeCell ref="A2:V2"/>
    <mergeCell ref="A3:V3"/>
    <mergeCell ref="B5:V5"/>
    <mergeCell ref="D6:L6"/>
    <mergeCell ref="N6:V6"/>
    <mergeCell ref="A10:B10"/>
    <mergeCell ref="A11:B11"/>
    <mergeCell ref="J7:L7"/>
    <mergeCell ref="T7:V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79998168889431442"/>
    <pageSetUpPr fitToPage="1"/>
  </sheetPr>
  <dimension ref="A1:R10"/>
  <sheetViews>
    <sheetView rightToLeft="1" workbookViewId="0">
      <selection activeCell="A9" sqref="A9:L30"/>
    </sheetView>
  </sheetViews>
  <sheetFormatPr defaultRowHeight="12.75" x14ac:dyDescent="0.2"/>
  <cols>
    <col min="1" max="1" width="6.7109375" style="5" bestFit="1" customWidth="1"/>
    <col min="2" max="2" width="54.140625" style="5" customWidth="1"/>
    <col min="3" max="3" width="1.28515625" style="5" customWidth="1"/>
    <col min="4" max="4" width="14.42578125" style="5" bestFit="1" customWidth="1"/>
    <col min="5" max="5" width="1.28515625" style="5" customWidth="1"/>
    <col min="6" max="6" width="15.42578125" style="5" bestFit="1" customWidth="1"/>
    <col min="7" max="7" width="1.28515625" style="5" customWidth="1"/>
    <col min="8" max="8" width="11.140625" style="5" bestFit="1" customWidth="1"/>
    <col min="9" max="9" width="1.28515625" style="5" customWidth="1"/>
    <col min="10" max="10" width="5" style="5" bestFit="1" customWidth="1"/>
    <col min="11" max="11" width="1.28515625" style="5" customWidth="1"/>
    <col min="12" max="12" width="14.5703125" style="5" bestFit="1" customWidth="1"/>
    <col min="13" max="13" width="1.28515625" style="5" customWidth="1"/>
    <col min="14" max="14" width="15.42578125" style="5" bestFit="1" customWidth="1"/>
    <col min="15" max="15" width="1.28515625" style="5" customWidth="1"/>
    <col min="16" max="16" width="14.7109375" style="5" bestFit="1" customWidth="1"/>
    <col min="17" max="17" width="1.28515625" style="5" customWidth="1"/>
    <col min="18" max="18" width="14.5703125" style="5" bestFit="1" customWidth="1"/>
    <col min="19" max="19" width="0.28515625" style="5" customWidth="1"/>
    <col min="20" max="16384" width="9.140625" style="5"/>
  </cols>
  <sheetData>
    <row r="1" spans="1:18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45" customHeight="1" x14ac:dyDescent="0.2"/>
    <row r="5" spans="1:18" ht="14.45" customHeight="1" x14ac:dyDescent="0.2">
      <c r="A5" s="6" t="s">
        <v>152</v>
      </c>
      <c r="B5" s="7" t="s">
        <v>153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4.45" customHeight="1" x14ac:dyDescent="0.2">
      <c r="D6" s="8" t="s">
        <v>88</v>
      </c>
      <c r="E6" s="8"/>
      <c r="F6" s="8"/>
      <c r="G6" s="8"/>
      <c r="H6" s="8"/>
      <c r="I6" s="8"/>
      <c r="J6" s="8"/>
      <c r="L6" s="8" t="s">
        <v>89</v>
      </c>
      <c r="M6" s="8"/>
      <c r="N6" s="8"/>
      <c r="O6" s="8"/>
      <c r="P6" s="8"/>
      <c r="Q6" s="8"/>
      <c r="R6" s="8"/>
    </row>
    <row r="7" spans="1:18" ht="14.45" customHeight="1" x14ac:dyDescent="0.2">
      <c r="D7" s="9"/>
      <c r="E7" s="9"/>
      <c r="F7" s="9"/>
      <c r="G7" s="9"/>
      <c r="H7" s="9"/>
      <c r="I7" s="9"/>
      <c r="J7" s="9"/>
      <c r="L7" s="9"/>
      <c r="M7" s="9"/>
      <c r="N7" s="9"/>
      <c r="O7" s="9"/>
      <c r="P7" s="9"/>
      <c r="Q7" s="9"/>
      <c r="R7" s="9"/>
    </row>
    <row r="8" spans="1:18" ht="14.45" customHeight="1" x14ac:dyDescent="0.2">
      <c r="A8" s="8" t="s">
        <v>154</v>
      </c>
      <c r="B8" s="8"/>
      <c r="D8" s="11" t="s">
        <v>155</v>
      </c>
      <c r="F8" s="11" t="s">
        <v>92</v>
      </c>
      <c r="H8" s="11" t="s">
        <v>93</v>
      </c>
      <c r="J8" s="11" t="s">
        <v>51</v>
      </c>
      <c r="L8" s="11" t="s">
        <v>155</v>
      </c>
      <c r="N8" s="11" t="s">
        <v>92</v>
      </c>
      <c r="P8" s="11" t="s">
        <v>93</v>
      </c>
      <c r="R8" s="11" t="s">
        <v>51</v>
      </c>
    </row>
    <row r="9" spans="1:18" ht="21.75" customHeight="1" x14ac:dyDescent="0.2">
      <c r="A9" s="30" t="s">
        <v>156</v>
      </c>
      <c r="B9" s="30"/>
      <c r="D9" s="28">
        <v>0</v>
      </c>
      <c r="F9" s="28">
        <v>0</v>
      </c>
      <c r="H9" s="28">
        <v>0</v>
      </c>
      <c r="J9" s="28">
        <v>0</v>
      </c>
      <c r="L9" s="28">
        <v>4433379265</v>
      </c>
      <c r="N9" s="28">
        <v>0</v>
      </c>
      <c r="P9" s="28">
        <v>3787002298</v>
      </c>
      <c r="R9" s="28">
        <v>8220381563</v>
      </c>
    </row>
    <row r="10" spans="1:18" ht="21.75" customHeight="1" x14ac:dyDescent="0.2">
      <c r="A10" s="20" t="s">
        <v>51</v>
      </c>
      <c r="B10" s="20"/>
      <c r="D10" s="21">
        <v>0</v>
      </c>
      <c r="F10" s="21">
        <v>0</v>
      </c>
      <c r="H10" s="21">
        <v>0</v>
      </c>
      <c r="J10" s="21">
        <v>0</v>
      </c>
      <c r="L10" s="21">
        <v>4433379265</v>
      </c>
      <c r="N10" s="21">
        <v>0</v>
      </c>
      <c r="P10" s="21">
        <v>3787002298</v>
      </c>
      <c r="R10" s="21">
        <v>8220381563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79998168889431442"/>
    <pageSetUpPr fitToPage="1"/>
  </sheetPr>
  <dimension ref="A1:J17"/>
  <sheetViews>
    <sheetView rightToLeft="1" workbookViewId="0">
      <selection activeCell="Y19" sqref="X19:Y21"/>
    </sheetView>
  </sheetViews>
  <sheetFormatPr defaultRowHeight="12.75" x14ac:dyDescent="0.2"/>
  <cols>
    <col min="1" max="1" width="5.140625" style="5" customWidth="1"/>
    <col min="2" max="2" width="40.28515625" style="5" customWidth="1"/>
    <col min="3" max="3" width="1.28515625" style="5" customWidth="1"/>
    <col min="4" max="4" width="19.42578125" style="5" customWidth="1"/>
    <col min="5" max="5" width="1.28515625" style="5" customWidth="1"/>
    <col min="6" max="6" width="20.7109375" style="5" customWidth="1"/>
    <col min="7" max="7" width="1.28515625" style="5" customWidth="1"/>
    <col min="8" max="8" width="19.42578125" style="5" customWidth="1"/>
    <col min="9" max="9" width="1.28515625" style="5" customWidth="1"/>
    <col min="10" max="10" width="19.42578125" style="5" customWidth="1"/>
    <col min="11" max="11" width="0.28515625" style="5" customWidth="1"/>
    <col min="12" max="15" width="9.140625" style="5"/>
    <col min="16" max="16" width="13.42578125" style="5" bestFit="1" customWidth="1"/>
    <col min="17" max="16384" width="9.140625" style="5"/>
  </cols>
  <sheetData>
    <row r="1" spans="1:10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</row>
    <row r="3" spans="1:10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4.45" customHeight="1" x14ac:dyDescent="0.2"/>
    <row r="5" spans="1:10" ht="14.45" customHeight="1" x14ac:dyDescent="0.2">
      <c r="A5" s="6" t="s">
        <v>158</v>
      </c>
      <c r="B5" s="7" t="s">
        <v>159</v>
      </c>
      <c r="C5" s="7"/>
      <c r="D5" s="7"/>
      <c r="E5" s="7"/>
      <c r="F5" s="7"/>
      <c r="G5" s="7"/>
      <c r="H5" s="7"/>
      <c r="I5" s="7"/>
      <c r="J5" s="7"/>
    </row>
    <row r="6" spans="1:10" ht="14.45" customHeight="1" x14ac:dyDescent="0.2">
      <c r="D6" s="8" t="s">
        <v>88</v>
      </c>
      <c r="E6" s="8"/>
      <c r="F6" s="8"/>
      <c r="H6" s="8" t="s">
        <v>89</v>
      </c>
      <c r="I6" s="8"/>
      <c r="J6" s="8"/>
    </row>
    <row r="7" spans="1:10" ht="36.4" customHeight="1" x14ac:dyDescent="0.2">
      <c r="A7" s="8" t="s">
        <v>160</v>
      </c>
      <c r="B7" s="8"/>
      <c r="D7" s="22" t="s">
        <v>161</v>
      </c>
      <c r="E7" s="9"/>
      <c r="F7" s="22" t="s">
        <v>162</v>
      </c>
      <c r="H7" s="22" t="s">
        <v>161</v>
      </c>
      <c r="I7" s="9"/>
      <c r="J7" s="22" t="s">
        <v>162</v>
      </c>
    </row>
    <row r="8" spans="1:10" ht="21.75" customHeight="1" x14ac:dyDescent="0.2">
      <c r="A8" s="13" t="s">
        <v>232</v>
      </c>
      <c r="B8" s="13"/>
      <c r="D8" s="41">
        <v>0</v>
      </c>
      <c r="E8" s="42"/>
      <c r="F8" s="41"/>
      <c r="G8" s="42"/>
      <c r="H8" s="41">
        <v>90741204423</v>
      </c>
      <c r="J8" s="14"/>
    </row>
    <row r="9" spans="1:10" ht="21.75" customHeight="1" x14ac:dyDescent="0.2">
      <c r="A9" s="15" t="s">
        <v>233</v>
      </c>
      <c r="B9" s="15"/>
      <c r="D9" s="43">
        <v>0</v>
      </c>
      <c r="E9" s="42"/>
      <c r="F9" s="43"/>
      <c r="G9" s="42"/>
      <c r="H9" s="43">
        <v>185875643802</v>
      </c>
      <c r="J9" s="16"/>
    </row>
    <row r="10" spans="1:10" ht="21.75" customHeight="1" x14ac:dyDescent="0.2">
      <c r="A10" s="15" t="s">
        <v>233</v>
      </c>
      <c r="B10" s="15"/>
      <c r="D10" s="43">
        <v>0</v>
      </c>
      <c r="E10" s="42"/>
      <c r="F10" s="43"/>
      <c r="G10" s="42"/>
      <c r="H10" s="43">
        <v>2893150681</v>
      </c>
      <c r="J10" s="16"/>
    </row>
    <row r="11" spans="1:10" ht="21.75" customHeight="1" x14ac:dyDescent="0.2">
      <c r="A11" s="15" t="s">
        <v>233</v>
      </c>
      <c r="B11" s="15"/>
      <c r="D11" s="43">
        <v>0</v>
      </c>
      <c r="E11" s="42"/>
      <c r="F11" s="43"/>
      <c r="G11" s="42"/>
      <c r="H11" s="43">
        <v>1901917805</v>
      </c>
      <c r="J11" s="16"/>
    </row>
    <row r="12" spans="1:10" ht="21.75" customHeight="1" x14ac:dyDescent="0.2">
      <c r="A12" s="15" t="s">
        <v>233</v>
      </c>
      <c r="B12" s="15"/>
      <c r="D12" s="43">
        <v>0</v>
      </c>
      <c r="E12" s="42"/>
      <c r="F12" s="43"/>
      <c r="G12" s="42"/>
      <c r="H12" s="43">
        <v>8607123285</v>
      </c>
      <c r="J12" s="16"/>
    </row>
    <row r="13" spans="1:10" ht="21.75" customHeight="1" x14ac:dyDescent="0.2">
      <c r="A13" s="15" t="s">
        <v>229</v>
      </c>
      <c r="B13" s="15"/>
      <c r="D13" s="43">
        <v>16050393</v>
      </c>
      <c r="E13" s="42"/>
      <c r="F13" s="43"/>
      <c r="G13" s="42"/>
      <c r="H13" s="43">
        <v>35581952</v>
      </c>
      <c r="J13" s="16"/>
    </row>
    <row r="14" spans="1:10" ht="21.75" customHeight="1" x14ac:dyDescent="0.2">
      <c r="A14" s="15" t="s">
        <v>230</v>
      </c>
      <c r="B14" s="15"/>
      <c r="D14" s="43">
        <v>0</v>
      </c>
      <c r="E14" s="42"/>
      <c r="F14" s="43"/>
      <c r="G14" s="42"/>
      <c r="H14" s="43">
        <v>3671232863</v>
      </c>
      <c r="J14" s="16"/>
    </row>
    <row r="15" spans="1:10" ht="21.75" customHeight="1" x14ac:dyDescent="0.2">
      <c r="A15" s="15" t="s">
        <v>228</v>
      </c>
      <c r="B15" s="15"/>
      <c r="D15" s="43">
        <v>3400603620</v>
      </c>
      <c r="E15" s="42"/>
      <c r="F15" s="43"/>
      <c r="G15" s="42"/>
      <c r="H15" s="43">
        <v>6686541972</v>
      </c>
      <c r="J15" s="16"/>
    </row>
    <row r="16" spans="1:10" ht="21.75" customHeight="1" x14ac:dyDescent="0.2">
      <c r="A16" s="17" t="s">
        <v>230</v>
      </c>
      <c r="B16" s="17"/>
      <c r="D16" s="44">
        <v>1236205463</v>
      </c>
      <c r="E16" s="42"/>
      <c r="F16" s="44"/>
      <c r="G16" s="42"/>
      <c r="H16" s="44">
        <v>1236205463</v>
      </c>
      <c r="J16" s="19"/>
    </row>
    <row r="17" spans="1:10" ht="21.75" customHeight="1" x14ac:dyDescent="0.2">
      <c r="A17" s="20" t="s">
        <v>51</v>
      </c>
      <c r="B17" s="20"/>
      <c r="D17" s="45">
        <f>SUM(D8:D16)</f>
        <v>4652859476</v>
      </c>
      <c r="E17" s="42"/>
      <c r="F17" s="45"/>
      <c r="G17" s="42"/>
      <c r="H17" s="45">
        <f>SUM(H8:H16)</f>
        <v>301648602246</v>
      </c>
      <c r="J17" s="21"/>
    </row>
  </sheetData>
  <mergeCells count="17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79998168889431442"/>
    <pageSetUpPr fitToPage="1"/>
  </sheetPr>
  <dimension ref="A1:F11"/>
  <sheetViews>
    <sheetView rightToLeft="1" workbookViewId="0">
      <selection activeCell="D16" sqref="D16"/>
    </sheetView>
  </sheetViews>
  <sheetFormatPr defaultRowHeight="12.75" x14ac:dyDescent="0.2"/>
  <cols>
    <col min="1" max="1" width="5.140625" style="5" customWidth="1"/>
    <col min="2" max="2" width="41.5703125" style="5" customWidth="1"/>
    <col min="3" max="3" width="1.28515625" style="5" customWidth="1"/>
    <col min="4" max="4" width="19.42578125" style="5" customWidth="1"/>
    <col min="5" max="5" width="1.28515625" style="5" customWidth="1"/>
    <col min="6" max="6" width="19.42578125" style="5" customWidth="1"/>
    <col min="7" max="7" width="0.28515625" style="5" customWidth="1"/>
    <col min="8" max="16384" width="9.140625" style="5"/>
  </cols>
  <sheetData>
    <row r="1" spans="1:6" ht="29.1" customHeight="1" x14ac:dyDescent="0.2">
      <c r="A1" s="4" t="s">
        <v>0</v>
      </c>
      <c r="B1" s="4"/>
      <c r="C1" s="4"/>
      <c r="D1" s="4"/>
      <c r="E1" s="4"/>
      <c r="F1" s="4"/>
    </row>
    <row r="2" spans="1:6" ht="21.75" customHeight="1" x14ac:dyDescent="0.2">
      <c r="A2" s="4" t="s">
        <v>69</v>
      </c>
      <c r="B2" s="4"/>
      <c r="C2" s="4"/>
      <c r="D2" s="4"/>
      <c r="E2" s="4"/>
      <c r="F2" s="4"/>
    </row>
    <row r="3" spans="1:6" ht="21.75" customHeight="1" x14ac:dyDescent="0.2">
      <c r="A3" s="4" t="s">
        <v>2</v>
      </c>
      <c r="B3" s="4"/>
      <c r="C3" s="4"/>
      <c r="D3" s="4"/>
      <c r="E3" s="4"/>
      <c r="F3" s="4"/>
    </row>
    <row r="4" spans="1:6" ht="14.45" customHeight="1" x14ac:dyDescent="0.2"/>
    <row r="5" spans="1:6" ht="29.1" customHeight="1" x14ac:dyDescent="0.2">
      <c r="A5" s="6" t="s">
        <v>163</v>
      </c>
      <c r="B5" s="7" t="s">
        <v>84</v>
      </c>
      <c r="C5" s="7"/>
      <c r="D5" s="7"/>
      <c r="E5" s="7"/>
      <c r="F5" s="7"/>
    </row>
    <row r="6" spans="1:6" ht="14.45" customHeight="1" x14ac:dyDescent="0.2">
      <c r="D6" s="11" t="s">
        <v>88</v>
      </c>
      <c r="F6" s="11" t="s">
        <v>9</v>
      </c>
    </row>
    <row r="7" spans="1:6" ht="14.45" customHeight="1" x14ac:dyDescent="0.2">
      <c r="A7" s="8" t="s">
        <v>84</v>
      </c>
      <c r="B7" s="8"/>
      <c r="D7" s="12" t="s">
        <v>66</v>
      </c>
      <c r="F7" s="12" t="s">
        <v>66</v>
      </c>
    </row>
    <row r="8" spans="1:6" ht="21.75" customHeight="1" x14ac:dyDescent="0.2">
      <c r="A8" s="13" t="s">
        <v>84</v>
      </c>
      <c r="B8" s="13"/>
      <c r="D8" s="14">
        <v>0</v>
      </c>
      <c r="F8" s="14">
        <v>0</v>
      </c>
    </row>
    <row r="9" spans="1:6" ht="21.75" customHeight="1" x14ac:dyDescent="0.2">
      <c r="A9" s="15" t="s">
        <v>164</v>
      </c>
      <c r="B9" s="15"/>
      <c r="D9" s="16">
        <v>0</v>
      </c>
      <c r="F9" s="16">
        <v>0</v>
      </c>
    </row>
    <row r="10" spans="1:6" ht="21.75" customHeight="1" x14ac:dyDescent="0.2">
      <c r="A10" s="17" t="s">
        <v>165</v>
      </c>
      <c r="B10" s="17"/>
      <c r="D10" s="19">
        <v>1096011103</v>
      </c>
      <c r="F10" s="19">
        <v>7195661579</v>
      </c>
    </row>
    <row r="11" spans="1:6" ht="21.75" customHeight="1" x14ac:dyDescent="0.2">
      <c r="A11" s="20" t="s">
        <v>51</v>
      </c>
      <c r="B11" s="20"/>
      <c r="D11" s="21">
        <v>1096011103</v>
      </c>
      <c r="F11" s="21">
        <v>7195661579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79998168889431442"/>
    <pageSetUpPr fitToPage="1"/>
  </sheetPr>
  <dimension ref="A1:S36"/>
  <sheetViews>
    <sheetView rightToLeft="1" workbookViewId="0">
      <pane ySplit="7" topLeftCell="A20" activePane="bottomLeft" state="frozen"/>
      <selection pane="bottomLeft" activeCell="O36" sqref="O36"/>
    </sheetView>
  </sheetViews>
  <sheetFormatPr defaultRowHeight="12.75" x14ac:dyDescent="0.2"/>
  <cols>
    <col min="1" max="1" width="39" style="5" customWidth="1"/>
    <col min="2" max="2" width="1.28515625" style="5" customWidth="1"/>
    <col min="3" max="3" width="16.85546875" style="5" customWidth="1"/>
    <col min="4" max="4" width="1.28515625" style="5" customWidth="1"/>
    <col min="5" max="5" width="18.85546875" style="5" bestFit="1" customWidth="1"/>
    <col min="6" max="6" width="1.28515625" style="5" customWidth="1"/>
    <col min="7" max="7" width="15" style="5" bestFit="1" customWidth="1"/>
    <col min="8" max="8" width="1.28515625" style="5" customWidth="1"/>
    <col min="9" max="9" width="16.85546875" style="5" customWidth="1"/>
    <col min="10" max="10" width="1.28515625" style="5" customWidth="1"/>
    <col min="11" max="11" width="16.85546875" style="5" customWidth="1"/>
    <col min="12" max="12" width="1.28515625" style="5" customWidth="1"/>
    <col min="13" max="13" width="16.85546875" style="5" customWidth="1"/>
    <col min="14" max="14" width="1.28515625" style="5" customWidth="1"/>
    <col min="15" max="15" width="17" style="5" bestFit="1" customWidth="1"/>
    <col min="16" max="16" width="1.28515625" style="5" customWidth="1"/>
    <col min="17" max="17" width="14.7109375" style="5" bestFit="1" customWidth="1"/>
    <col min="18" max="18" width="1.28515625" style="5" customWidth="1"/>
    <col min="19" max="19" width="16.85546875" style="5" bestFit="1" customWidth="1"/>
    <col min="20" max="20" width="0.28515625" style="5" customWidth="1"/>
    <col min="21" max="16384" width="9.140625" style="5"/>
  </cols>
  <sheetData>
    <row r="1" spans="1:19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4.45" customHeight="1" x14ac:dyDescent="0.2"/>
    <row r="5" spans="1:19" ht="14.45" customHeight="1" x14ac:dyDescent="0.2">
      <c r="A5" s="7" t="s">
        <v>91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4.45" customHeight="1" x14ac:dyDescent="0.2">
      <c r="A6" s="8" t="s">
        <v>52</v>
      </c>
      <c r="C6" s="8" t="s">
        <v>166</v>
      </c>
      <c r="D6" s="8"/>
      <c r="E6" s="8"/>
      <c r="F6" s="8"/>
      <c r="G6" s="8"/>
      <c r="I6" s="8" t="s">
        <v>88</v>
      </c>
      <c r="J6" s="8"/>
      <c r="K6" s="8"/>
      <c r="L6" s="8"/>
      <c r="M6" s="8"/>
      <c r="O6" s="8" t="s">
        <v>89</v>
      </c>
      <c r="P6" s="8"/>
      <c r="Q6" s="8"/>
      <c r="R6" s="8"/>
      <c r="S6" s="8"/>
    </row>
    <row r="7" spans="1:19" ht="54.75" customHeight="1" x14ac:dyDescent="0.2">
      <c r="A7" s="8"/>
      <c r="C7" s="22" t="s">
        <v>167</v>
      </c>
      <c r="D7" s="9"/>
      <c r="E7" s="22" t="s">
        <v>168</v>
      </c>
      <c r="F7" s="9"/>
      <c r="G7" s="22" t="s">
        <v>169</v>
      </c>
      <c r="I7" s="22" t="s">
        <v>170</v>
      </c>
      <c r="J7" s="9"/>
      <c r="K7" s="22" t="s">
        <v>171</v>
      </c>
      <c r="L7" s="9"/>
      <c r="M7" s="22" t="s">
        <v>172</v>
      </c>
      <c r="O7" s="22" t="s">
        <v>170</v>
      </c>
      <c r="P7" s="9"/>
      <c r="Q7" s="22" t="s">
        <v>171</v>
      </c>
      <c r="R7" s="9"/>
      <c r="S7" s="22" t="s">
        <v>172</v>
      </c>
    </row>
    <row r="8" spans="1:19" ht="21.75" customHeight="1" x14ac:dyDescent="0.2">
      <c r="A8" s="14" t="s">
        <v>143</v>
      </c>
      <c r="C8" s="14" t="s">
        <v>173</v>
      </c>
      <c r="E8" s="14">
        <v>5001383</v>
      </c>
      <c r="G8" s="14">
        <v>550</v>
      </c>
      <c r="I8" s="14">
        <v>0</v>
      </c>
      <c r="K8" s="14">
        <v>0</v>
      </c>
      <c r="M8" s="14">
        <v>0</v>
      </c>
      <c r="O8" s="14">
        <v>2750760650</v>
      </c>
      <c r="Q8" s="14">
        <v>0</v>
      </c>
      <c r="S8" s="14">
        <v>2750760650</v>
      </c>
    </row>
    <row r="9" spans="1:19" ht="21.75" customHeight="1" x14ac:dyDescent="0.2">
      <c r="A9" s="16" t="s">
        <v>23</v>
      </c>
      <c r="C9" s="16" t="s">
        <v>174</v>
      </c>
      <c r="E9" s="16">
        <v>7781032</v>
      </c>
      <c r="G9" s="16">
        <v>80</v>
      </c>
      <c r="I9" s="16">
        <v>0</v>
      </c>
      <c r="K9" s="16">
        <v>0</v>
      </c>
      <c r="M9" s="16">
        <v>0</v>
      </c>
      <c r="O9" s="16">
        <v>622482560</v>
      </c>
      <c r="Q9" s="16">
        <v>51612876</v>
      </c>
      <c r="S9" s="16">
        <v>570869684</v>
      </c>
    </row>
    <row r="10" spans="1:19" ht="21.75" customHeight="1" x14ac:dyDescent="0.2">
      <c r="A10" s="16" t="s">
        <v>36</v>
      </c>
      <c r="C10" s="16" t="s">
        <v>175</v>
      </c>
      <c r="E10" s="16">
        <v>16340000</v>
      </c>
      <c r="G10" s="16">
        <v>1000</v>
      </c>
      <c r="I10" s="16">
        <v>0</v>
      </c>
      <c r="K10" s="16">
        <v>0</v>
      </c>
      <c r="M10" s="16">
        <v>0</v>
      </c>
      <c r="O10" s="16">
        <v>16340000000</v>
      </c>
      <c r="Q10" s="16">
        <v>2054730539</v>
      </c>
      <c r="S10" s="16">
        <v>14285269461</v>
      </c>
    </row>
    <row r="11" spans="1:19" ht="21.75" customHeight="1" x14ac:dyDescent="0.2">
      <c r="A11" s="16" t="s">
        <v>129</v>
      </c>
      <c r="C11" s="16" t="s">
        <v>173</v>
      </c>
      <c r="E11" s="16">
        <v>3505883</v>
      </c>
      <c r="G11" s="16">
        <v>264</v>
      </c>
      <c r="I11" s="16">
        <v>0</v>
      </c>
      <c r="K11" s="16">
        <v>0</v>
      </c>
      <c r="M11" s="16">
        <v>0</v>
      </c>
      <c r="O11" s="16">
        <v>925553112</v>
      </c>
      <c r="Q11" s="16">
        <v>0</v>
      </c>
      <c r="S11" s="16">
        <v>925553112</v>
      </c>
    </row>
    <row r="12" spans="1:19" ht="21.75" customHeight="1" x14ac:dyDescent="0.2">
      <c r="A12" s="16" t="s">
        <v>34</v>
      </c>
      <c r="C12" s="16" t="s">
        <v>176</v>
      </c>
      <c r="E12" s="16">
        <v>5300000</v>
      </c>
      <c r="G12" s="16">
        <v>90</v>
      </c>
      <c r="I12" s="16">
        <v>0</v>
      </c>
      <c r="K12" s="16">
        <v>0</v>
      </c>
      <c r="M12" s="16">
        <v>0</v>
      </c>
      <c r="O12" s="16">
        <v>477000000</v>
      </c>
      <c r="Q12" s="16">
        <v>52870889</v>
      </c>
      <c r="S12" s="16">
        <v>424129111</v>
      </c>
    </row>
    <row r="13" spans="1:19" ht="21.75" customHeight="1" x14ac:dyDescent="0.2">
      <c r="A13" s="16" t="s">
        <v>40</v>
      </c>
      <c r="C13" s="16" t="s">
        <v>177</v>
      </c>
      <c r="E13" s="16">
        <v>12000000</v>
      </c>
      <c r="G13" s="16">
        <v>85</v>
      </c>
      <c r="I13" s="16">
        <v>0</v>
      </c>
      <c r="K13" s="16">
        <v>0</v>
      </c>
      <c r="M13" s="16">
        <v>0</v>
      </c>
      <c r="O13" s="16">
        <v>1020000000</v>
      </c>
      <c r="Q13" s="16">
        <v>0</v>
      </c>
      <c r="S13" s="16">
        <v>1020000000</v>
      </c>
    </row>
    <row r="14" spans="1:19" ht="21.75" customHeight="1" x14ac:dyDescent="0.2">
      <c r="A14" s="16" t="s">
        <v>20</v>
      </c>
      <c r="C14" s="16" t="s">
        <v>178</v>
      </c>
      <c r="E14" s="16">
        <v>35000000</v>
      </c>
      <c r="G14" s="16">
        <v>210</v>
      </c>
      <c r="I14" s="16">
        <v>0</v>
      </c>
      <c r="K14" s="16">
        <v>0</v>
      </c>
      <c r="M14" s="16">
        <v>0</v>
      </c>
      <c r="O14" s="16">
        <v>7350000000</v>
      </c>
      <c r="Q14" s="16">
        <v>651498127</v>
      </c>
      <c r="S14" s="16">
        <v>6698501873</v>
      </c>
    </row>
    <row r="15" spans="1:19" ht="21.75" customHeight="1" x14ac:dyDescent="0.2">
      <c r="A15" s="16" t="s">
        <v>48</v>
      </c>
      <c r="C15" s="16" t="s">
        <v>179</v>
      </c>
      <c r="E15" s="16">
        <v>70000000</v>
      </c>
      <c r="G15" s="16">
        <v>120</v>
      </c>
      <c r="I15" s="16">
        <v>0</v>
      </c>
      <c r="K15" s="16">
        <v>0</v>
      </c>
      <c r="M15" s="16">
        <v>0</v>
      </c>
      <c r="O15" s="16">
        <v>8400000000</v>
      </c>
      <c r="Q15" s="16">
        <v>0</v>
      </c>
      <c r="S15" s="16">
        <v>8400000000</v>
      </c>
    </row>
    <row r="16" spans="1:19" ht="21.75" customHeight="1" x14ac:dyDescent="0.2">
      <c r="A16" s="16" t="s">
        <v>130</v>
      </c>
      <c r="C16" s="16" t="s">
        <v>180</v>
      </c>
      <c r="E16" s="16">
        <v>1728711</v>
      </c>
      <c r="G16" s="16">
        <v>146</v>
      </c>
      <c r="I16" s="16">
        <v>0</v>
      </c>
      <c r="K16" s="16">
        <v>0</v>
      </c>
      <c r="M16" s="16">
        <v>0</v>
      </c>
      <c r="O16" s="16">
        <v>252391806</v>
      </c>
      <c r="Q16" s="16">
        <v>0</v>
      </c>
      <c r="S16" s="16">
        <v>252391806</v>
      </c>
    </row>
    <row r="17" spans="1:19" ht="21.75" customHeight="1" x14ac:dyDescent="0.2">
      <c r="A17" s="16" t="s">
        <v>146</v>
      </c>
      <c r="C17" s="16" t="s">
        <v>181</v>
      </c>
      <c r="E17" s="16">
        <v>5000000</v>
      </c>
      <c r="G17" s="16">
        <v>790</v>
      </c>
      <c r="I17" s="16">
        <v>0</v>
      </c>
      <c r="K17" s="16">
        <v>0</v>
      </c>
      <c r="M17" s="16">
        <v>0</v>
      </c>
      <c r="O17" s="16">
        <v>3950000000</v>
      </c>
      <c r="Q17" s="16">
        <v>0</v>
      </c>
      <c r="S17" s="16">
        <v>3950000000</v>
      </c>
    </row>
    <row r="18" spans="1:19" ht="21.75" customHeight="1" x14ac:dyDescent="0.2">
      <c r="A18" s="16" t="s">
        <v>142</v>
      </c>
      <c r="C18" s="16" t="s">
        <v>182</v>
      </c>
      <c r="E18" s="16">
        <v>21000000</v>
      </c>
      <c r="G18" s="16">
        <v>161</v>
      </c>
      <c r="I18" s="16">
        <v>0</v>
      </c>
      <c r="K18" s="16">
        <v>0</v>
      </c>
      <c r="M18" s="16">
        <v>0</v>
      </c>
      <c r="O18" s="16">
        <v>3381000000</v>
      </c>
      <c r="Q18" s="16">
        <v>316903166</v>
      </c>
      <c r="S18" s="16">
        <v>3064096834</v>
      </c>
    </row>
    <row r="19" spans="1:19" ht="21.75" customHeight="1" x14ac:dyDescent="0.2">
      <c r="A19" s="16" t="s">
        <v>124</v>
      </c>
      <c r="C19" s="16" t="s">
        <v>183</v>
      </c>
      <c r="E19" s="16">
        <v>200000</v>
      </c>
      <c r="G19" s="16">
        <v>2620</v>
      </c>
      <c r="I19" s="16">
        <v>0</v>
      </c>
      <c r="K19" s="16">
        <v>0</v>
      </c>
      <c r="M19" s="16">
        <v>0</v>
      </c>
      <c r="O19" s="16">
        <v>524000000</v>
      </c>
      <c r="Q19" s="16">
        <v>0</v>
      </c>
      <c r="S19" s="16">
        <v>524000000</v>
      </c>
    </row>
    <row r="20" spans="1:19" ht="21.75" customHeight="1" x14ac:dyDescent="0.2">
      <c r="A20" s="16" t="s">
        <v>123</v>
      </c>
      <c r="C20" s="16" t="s">
        <v>184</v>
      </c>
      <c r="E20" s="16">
        <v>100000</v>
      </c>
      <c r="G20" s="16">
        <v>9700</v>
      </c>
      <c r="I20" s="16">
        <v>0</v>
      </c>
      <c r="K20" s="16">
        <v>0</v>
      </c>
      <c r="M20" s="16">
        <v>0</v>
      </c>
      <c r="O20" s="16">
        <v>970000000</v>
      </c>
      <c r="Q20" s="16">
        <v>0</v>
      </c>
      <c r="S20" s="16">
        <v>970000000</v>
      </c>
    </row>
    <row r="21" spans="1:19" ht="21.75" customHeight="1" x14ac:dyDescent="0.2">
      <c r="A21" s="16" t="s">
        <v>138</v>
      </c>
      <c r="C21" s="16" t="s">
        <v>185</v>
      </c>
      <c r="E21" s="16">
        <v>4800000</v>
      </c>
      <c r="G21" s="16">
        <v>93</v>
      </c>
      <c r="I21" s="16">
        <v>0</v>
      </c>
      <c r="K21" s="16">
        <v>0</v>
      </c>
      <c r="M21" s="16">
        <v>0</v>
      </c>
      <c r="O21" s="16">
        <v>446400000</v>
      </c>
      <c r="Q21" s="16">
        <v>0</v>
      </c>
      <c r="S21" s="16">
        <v>446400000</v>
      </c>
    </row>
    <row r="22" spans="1:19" ht="21.75" customHeight="1" x14ac:dyDescent="0.2">
      <c r="A22" s="16" t="s">
        <v>29</v>
      </c>
      <c r="C22" s="16" t="s">
        <v>182</v>
      </c>
      <c r="E22" s="16">
        <v>18700000</v>
      </c>
      <c r="G22" s="16">
        <v>398</v>
      </c>
      <c r="I22" s="16">
        <v>0</v>
      </c>
      <c r="K22" s="16">
        <v>0</v>
      </c>
      <c r="M22" s="16">
        <v>0</v>
      </c>
      <c r="O22" s="16">
        <v>7442600000</v>
      </c>
      <c r="Q22" s="16">
        <v>697599379</v>
      </c>
      <c r="S22" s="16">
        <v>6745000621</v>
      </c>
    </row>
    <row r="23" spans="1:19" ht="21.75" customHeight="1" x14ac:dyDescent="0.2">
      <c r="A23" s="16" t="s">
        <v>121</v>
      </c>
      <c r="C23" s="16" t="s">
        <v>186</v>
      </c>
      <c r="E23" s="16">
        <v>21500000</v>
      </c>
      <c r="G23" s="16">
        <v>190</v>
      </c>
      <c r="I23" s="16">
        <v>0</v>
      </c>
      <c r="K23" s="16">
        <v>0</v>
      </c>
      <c r="M23" s="16">
        <v>0</v>
      </c>
      <c r="O23" s="16">
        <v>4085000000</v>
      </c>
      <c r="Q23" s="16">
        <v>369049844</v>
      </c>
      <c r="S23" s="16">
        <v>3715950156</v>
      </c>
    </row>
    <row r="24" spans="1:19" ht="21.75" customHeight="1" x14ac:dyDescent="0.2">
      <c r="A24" s="16" t="s">
        <v>126</v>
      </c>
      <c r="C24" s="16" t="s">
        <v>179</v>
      </c>
      <c r="E24" s="16">
        <v>1600000</v>
      </c>
      <c r="G24" s="16">
        <v>50</v>
      </c>
      <c r="I24" s="16">
        <v>0</v>
      </c>
      <c r="K24" s="16">
        <v>0</v>
      </c>
      <c r="M24" s="16">
        <v>0</v>
      </c>
      <c r="O24" s="16">
        <v>80000000</v>
      </c>
      <c r="Q24" s="16">
        <v>7000000</v>
      </c>
      <c r="S24" s="16">
        <v>73000000</v>
      </c>
    </row>
    <row r="25" spans="1:19" ht="21.75" customHeight="1" x14ac:dyDescent="0.2">
      <c r="A25" s="16" t="s">
        <v>41</v>
      </c>
      <c r="C25" s="16" t="s">
        <v>182</v>
      </c>
      <c r="E25" s="16">
        <v>2600000</v>
      </c>
      <c r="G25" s="16">
        <v>310</v>
      </c>
      <c r="I25" s="16">
        <v>0</v>
      </c>
      <c r="K25" s="16">
        <v>0</v>
      </c>
      <c r="M25" s="16">
        <v>0</v>
      </c>
      <c r="O25" s="16">
        <v>806000000</v>
      </c>
      <c r="Q25" s="16">
        <v>75546865</v>
      </c>
      <c r="S25" s="16">
        <v>730453135</v>
      </c>
    </row>
    <row r="26" spans="1:19" ht="21.75" customHeight="1" x14ac:dyDescent="0.2">
      <c r="A26" s="16" t="s">
        <v>26</v>
      </c>
      <c r="C26" s="16" t="s">
        <v>187</v>
      </c>
      <c r="E26" s="16">
        <v>99800000</v>
      </c>
      <c r="G26" s="16">
        <v>100</v>
      </c>
      <c r="I26" s="16">
        <v>0</v>
      </c>
      <c r="K26" s="16">
        <v>0</v>
      </c>
      <c r="M26" s="16">
        <v>0</v>
      </c>
      <c r="O26" s="16">
        <v>9980000000</v>
      </c>
      <c r="Q26" s="16">
        <v>924188937</v>
      </c>
      <c r="S26" s="16">
        <v>9055811063</v>
      </c>
    </row>
    <row r="27" spans="1:19" ht="21.75" customHeight="1" x14ac:dyDescent="0.2">
      <c r="A27" s="16" t="s">
        <v>31</v>
      </c>
      <c r="C27" s="16" t="s">
        <v>182</v>
      </c>
      <c r="E27" s="16">
        <v>3650000</v>
      </c>
      <c r="G27" s="16">
        <v>1500</v>
      </c>
      <c r="I27" s="16">
        <v>0</v>
      </c>
      <c r="K27" s="16">
        <v>0</v>
      </c>
      <c r="M27" s="16">
        <v>0</v>
      </c>
      <c r="O27" s="16">
        <v>5475000000</v>
      </c>
      <c r="Q27" s="16">
        <v>513175047</v>
      </c>
      <c r="S27" s="16">
        <v>4961824953</v>
      </c>
    </row>
    <row r="28" spans="1:19" ht="21.75" customHeight="1" x14ac:dyDescent="0.2">
      <c r="A28" s="16" t="s">
        <v>21</v>
      </c>
      <c r="C28" s="16" t="s">
        <v>188</v>
      </c>
      <c r="E28" s="16">
        <v>5391795</v>
      </c>
      <c r="G28" s="16">
        <v>1550</v>
      </c>
      <c r="I28" s="16">
        <v>0</v>
      </c>
      <c r="K28" s="16">
        <v>0</v>
      </c>
      <c r="M28" s="16">
        <v>0</v>
      </c>
      <c r="O28" s="16">
        <v>8357282250</v>
      </c>
      <c r="Q28" s="16">
        <v>0</v>
      </c>
      <c r="S28" s="16">
        <v>8357282250</v>
      </c>
    </row>
    <row r="29" spans="1:19" ht="21.75" customHeight="1" x14ac:dyDescent="0.2">
      <c r="A29" s="16" t="s">
        <v>134</v>
      </c>
      <c r="C29" s="16" t="s">
        <v>182</v>
      </c>
      <c r="E29" s="16">
        <v>210000</v>
      </c>
      <c r="G29" s="16">
        <v>5000</v>
      </c>
      <c r="I29" s="16">
        <v>0</v>
      </c>
      <c r="K29" s="16">
        <v>0</v>
      </c>
      <c r="M29" s="16">
        <v>0</v>
      </c>
      <c r="O29" s="16">
        <v>1050000000</v>
      </c>
      <c r="Q29" s="16">
        <v>0</v>
      </c>
      <c r="S29" s="16">
        <v>1050000000</v>
      </c>
    </row>
    <row r="30" spans="1:19" ht="21.75" customHeight="1" x14ac:dyDescent="0.2">
      <c r="A30" s="16" t="s">
        <v>38</v>
      </c>
      <c r="C30" s="16" t="s">
        <v>189</v>
      </c>
      <c r="E30" s="16">
        <v>25542000</v>
      </c>
      <c r="G30" s="16">
        <v>1454</v>
      </c>
      <c r="I30" s="16">
        <v>0</v>
      </c>
      <c r="K30" s="16">
        <v>0</v>
      </c>
      <c r="M30" s="16">
        <v>0</v>
      </c>
      <c r="O30" s="16">
        <v>37138068000</v>
      </c>
      <c r="Q30" s="16">
        <v>3564334700</v>
      </c>
      <c r="S30" s="16">
        <v>33573733300</v>
      </c>
    </row>
    <row r="31" spans="1:19" ht="21.75" customHeight="1" x14ac:dyDescent="0.2">
      <c r="A31" s="16" t="s">
        <v>139</v>
      </c>
      <c r="C31" s="16" t="s">
        <v>173</v>
      </c>
      <c r="E31" s="16">
        <v>12200000</v>
      </c>
      <c r="G31" s="16">
        <v>275</v>
      </c>
      <c r="I31" s="16">
        <v>0</v>
      </c>
      <c r="K31" s="16">
        <v>0</v>
      </c>
      <c r="M31" s="16">
        <v>0</v>
      </c>
      <c r="O31" s="16">
        <v>3355000000</v>
      </c>
      <c r="Q31" s="16">
        <v>0</v>
      </c>
      <c r="S31" s="16">
        <v>3355000000</v>
      </c>
    </row>
    <row r="32" spans="1:19" ht="21.75" customHeight="1" x14ac:dyDescent="0.2">
      <c r="A32" s="16" t="s">
        <v>133</v>
      </c>
      <c r="C32" s="16" t="s">
        <v>178</v>
      </c>
      <c r="E32" s="16">
        <v>888000</v>
      </c>
      <c r="G32" s="16">
        <v>400</v>
      </c>
      <c r="I32" s="16">
        <v>0</v>
      </c>
      <c r="K32" s="16">
        <v>0</v>
      </c>
      <c r="M32" s="16">
        <v>0</v>
      </c>
      <c r="O32" s="16">
        <v>355200000</v>
      </c>
      <c r="Q32" s="16">
        <v>0</v>
      </c>
      <c r="S32" s="16">
        <v>355200000</v>
      </c>
    </row>
    <row r="33" spans="1:19" ht="21.75" customHeight="1" x14ac:dyDescent="0.2">
      <c r="A33" s="16" t="s">
        <v>115</v>
      </c>
      <c r="C33" s="16" t="s">
        <v>190</v>
      </c>
      <c r="E33" s="16">
        <v>305</v>
      </c>
      <c r="G33" s="16">
        <v>3244</v>
      </c>
      <c r="I33" s="16">
        <v>0</v>
      </c>
      <c r="K33" s="16">
        <v>0</v>
      </c>
      <c r="M33" s="16">
        <v>0</v>
      </c>
      <c r="O33" s="16">
        <v>989420</v>
      </c>
      <c r="Q33" s="16">
        <v>0</v>
      </c>
      <c r="S33" s="16">
        <v>989420</v>
      </c>
    </row>
    <row r="34" spans="1:19" ht="21.75" customHeight="1" x14ac:dyDescent="0.2">
      <c r="A34" s="16" t="s">
        <v>32</v>
      </c>
      <c r="C34" s="16" t="s">
        <v>182</v>
      </c>
      <c r="E34" s="16">
        <v>585000</v>
      </c>
      <c r="G34" s="16">
        <v>414</v>
      </c>
      <c r="I34" s="16">
        <v>0</v>
      </c>
      <c r="K34" s="16">
        <v>0</v>
      </c>
      <c r="M34" s="16">
        <v>0</v>
      </c>
      <c r="O34" s="16">
        <v>242190000</v>
      </c>
      <c r="Q34" s="16">
        <v>22700615</v>
      </c>
      <c r="S34" s="16">
        <v>219489385</v>
      </c>
    </row>
    <row r="35" spans="1:19" ht="21.75" customHeight="1" x14ac:dyDescent="0.2">
      <c r="A35" s="19" t="s">
        <v>114</v>
      </c>
      <c r="C35" s="19" t="s">
        <v>191</v>
      </c>
      <c r="E35" s="19">
        <v>375000</v>
      </c>
      <c r="G35" s="19">
        <v>300</v>
      </c>
      <c r="I35" s="19">
        <v>0</v>
      </c>
      <c r="K35" s="19">
        <v>0</v>
      </c>
      <c r="M35" s="19">
        <v>0</v>
      </c>
      <c r="O35" s="19">
        <v>112500000</v>
      </c>
      <c r="Q35" s="19">
        <v>13494575</v>
      </c>
      <c r="S35" s="19">
        <v>99005425</v>
      </c>
    </row>
    <row r="36" spans="1:19" ht="21.75" customHeight="1" x14ac:dyDescent="0.2">
      <c r="A36" s="24" t="s">
        <v>51</v>
      </c>
      <c r="C36" s="21"/>
      <c r="E36" s="21"/>
      <c r="G36" s="21"/>
      <c r="I36" s="21">
        <v>0</v>
      </c>
      <c r="K36" s="21">
        <v>0</v>
      </c>
      <c r="M36" s="21">
        <v>0</v>
      </c>
      <c r="O36" s="21">
        <f>SUM(O8:O35)</f>
        <v>125889417798</v>
      </c>
      <c r="Q36" s="21">
        <f>SUM(Q8:Q35)</f>
        <v>9314705559</v>
      </c>
      <c r="S36" s="21">
        <f>SUM(S8:S35)</f>
        <v>116574712239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 tint="0.79998168889431442"/>
    <pageSetUpPr fitToPage="1"/>
  </sheetPr>
  <dimension ref="A1:T9"/>
  <sheetViews>
    <sheetView rightToLeft="1" workbookViewId="0">
      <selection activeCell="T10" sqref="T10"/>
    </sheetView>
  </sheetViews>
  <sheetFormatPr defaultRowHeight="12.75" x14ac:dyDescent="0.2"/>
  <cols>
    <col min="1" max="1" width="39" style="5" customWidth="1"/>
    <col min="2" max="2" width="1.28515625" style="5" customWidth="1"/>
    <col min="3" max="3" width="16.85546875" style="5" customWidth="1"/>
    <col min="4" max="4" width="1.28515625" style="5" customWidth="1"/>
    <col min="5" max="5" width="14.28515625" style="5" customWidth="1"/>
    <col min="6" max="7" width="1.28515625" style="5" customWidth="1"/>
    <col min="8" max="8" width="20.7109375" style="5" customWidth="1"/>
    <col min="9" max="9" width="1.28515625" style="5" customWidth="1"/>
    <col min="10" max="10" width="14.28515625" style="5" customWidth="1"/>
    <col min="11" max="11" width="1.28515625" style="5" customWidth="1"/>
    <col min="12" max="12" width="10.42578125" style="5" customWidth="1"/>
    <col min="13" max="13" width="1.28515625" style="5" customWidth="1"/>
    <col min="14" max="14" width="15.5703125" style="5" customWidth="1"/>
    <col min="15" max="15" width="1.28515625" style="5" customWidth="1"/>
    <col min="16" max="16" width="14.28515625" style="5" customWidth="1"/>
    <col min="17" max="17" width="1.28515625" style="5" customWidth="1"/>
    <col min="18" max="18" width="10.42578125" style="5" customWidth="1"/>
    <col min="19" max="19" width="1.28515625" style="5" customWidth="1"/>
    <col min="20" max="20" width="15.5703125" style="5" customWidth="1"/>
    <col min="21" max="21" width="0.28515625" style="5" customWidth="1"/>
    <col min="22" max="16384" width="9.140625" style="5"/>
  </cols>
  <sheetData>
    <row r="1" spans="1:20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4.45" customHeight="1" x14ac:dyDescent="0.2"/>
    <row r="5" spans="1:20" ht="14.45" customHeight="1" x14ac:dyDescent="0.2">
      <c r="A5" s="7" t="s">
        <v>192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45" customHeight="1" x14ac:dyDescent="0.2">
      <c r="A6" s="8" t="s">
        <v>72</v>
      </c>
      <c r="J6" s="8" t="s">
        <v>88</v>
      </c>
      <c r="K6" s="8"/>
      <c r="L6" s="8"/>
      <c r="M6" s="8"/>
      <c r="N6" s="8"/>
      <c r="P6" s="8" t="s">
        <v>89</v>
      </c>
      <c r="Q6" s="8"/>
      <c r="R6" s="8"/>
      <c r="S6" s="8"/>
      <c r="T6" s="8"/>
    </row>
    <row r="7" spans="1:20" ht="29.1" customHeight="1" x14ac:dyDescent="0.2">
      <c r="A7" s="8"/>
      <c r="C7" s="26" t="s">
        <v>193</v>
      </c>
      <c r="E7" s="27" t="s">
        <v>62</v>
      </c>
      <c r="F7" s="27"/>
      <c r="H7" s="26" t="s">
        <v>194</v>
      </c>
      <c r="J7" s="22" t="s">
        <v>195</v>
      </c>
      <c r="K7" s="9"/>
      <c r="L7" s="22" t="s">
        <v>171</v>
      </c>
      <c r="M7" s="9"/>
      <c r="N7" s="22" t="s">
        <v>196</v>
      </c>
      <c r="P7" s="22" t="s">
        <v>195</v>
      </c>
      <c r="Q7" s="9"/>
      <c r="R7" s="22" t="s">
        <v>171</v>
      </c>
      <c r="S7" s="9"/>
      <c r="T7" s="22" t="s">
        <v>196</v>
      </c>
    </row>
    <row r="8" spans="1:20" ht="21.75" customHeight="1" x14ac:dyDescent="0.2">
      <c r="A8" s="28" t="s">
        <v>156</v>
      </c>
      <c r="C8" s="29"/>
      <c r="E8" s="28" t="s">
        <v>197</v>
      </c>
      <c r="F8" s="9"/>
      <c r="H8" s="28">
        <v>23</v>
      </c>
      <c r="J8" s="28">
        <v>0</v>
      </c>
      <c r="L8" s="28">
        <v>0</v>
      </c>
      <c r="N8" s="28">
        <v>0</v>
      </c>
      <c r="P8" s="28">
        <v>4433379265</v>
      </c>
      <c r="R8" s="28">
        <v>0</v>
      </c>
      <c r="T8" s="28">
        <v>4433379265</v>
      </c>
    </row>
    <row r="9" spans="1:20" ht="21.75" customHeight="1" x14ac:dyDescent="0.2">
      <c r="A9" s="24" t="s">
        <v>51</v>
      </c>
      <c r="C9" s="21"/>
      <c r="E9" s="21"/>
      <c r="H9" s="21"/>
      <c r="J9" s="21">
        <v>0</v>
      </c>
      <c r="L9" s="21">
        <v>0</v>
      </c>
      <c r="N9" s="21">
        <v>0</v>
      </c>
      <c r="P9" s="21">
        <f>SUM(P8)</f>
        <v>4433379265</v>
      </c>
      <c r="R9" s="21">
        <v>0</v>
      </c>
      <c r="T9" s="21">
        <f>SUM(T8)</f>
        <v>4433379265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 tint="0.79998168889431442"/>
    <pageSetUpPr fitToPage="1"/>
  </sheetPr>
  <dimension ref="A1:Y14"/>
  <sheetViews>
    <sheetView rightToLeft="1" workbookViewId="0">
      <selection activeCell="U26" sqref="U26"/>
    </sheetView>
  </sheetViews>
  <sheetFormatPr defaultRowHeight="12.75" x14ac:dyDescent="0.2"/>
  <cols>
    <col min="1" max="1" width="13.42578125" style="5" customWidth="1"/>
    <col min="2" max="2" width="1.28515625" style="5" customWidth="1"/>
    <col min="3" max="3" width="13.42578125" style="5" customWidth="1"/>
    <col min="4" max="4" width="1.28515625" style="5" customWidth="1"/>
    <col min="5" max="5" width="13.42578125" style="5" customWidth="1"/>
    <col min="6" max="6" width="1.5703125" style="5" customWidth="1"/>
    <col min="7" max="7" width="8" style="5" bestFit="1" customWidth="1"/>
    <col min="8" max="8" width="1.28515625" style="5" customWidth="1"/>
    <col min="9" max="9" width="10.7109375" style="5" bestFit="1" customWidth="1"/>
    <col min="10" max="10" width="1.28515625" style="5" customWidth="1"/>
    <col min="11" max="11" width="14.7109375" style="5" bestFit="1" customWidth="1"/>
    <col min="12" max="12" width="1.28515625" style="5" customWidth="1"/>
    <col min="13" max="13" width="16.85546875" style="5" bestFit="1" customWidth="1"/>
    <col min="14" max="14" width="1.28515625" style="5" customWidth="1"/>
    <col min="15" max="15" width="17.28515625" style="5" bestFit="1" customWidth="1"/>
    <col min="16" max="16" width="1.28515625" style="5" customWidth="1"/>
    <col min="17" max="17" width="11.5703125" style="5" bestFit="1" customWidth="1"/>
    <col min="18" max="18" width="1.28515625" style="5" customWidth="1"/>
    <col min="19" max="19" width="11.5703125" style="5" bestFit="1" customWidth="1"/>
    <col min="20" max="20" width="1.28515625" style="5" customWidth="1"/>
    <col min="21" max="21" width="17.42578125" style="5" bestFit="1" customWidth="1"/>
    <col min="22" max="22" width="1.28515625" style="5" customWidth="1"/>
    <col min="23" max="23" width="14.42578125" style="5" bestFit="1" customWidth="1"/>
    <col min="24" max="24" width="1.28515625" style="5" customWidth="1"/>
    <col min="25" max="25" width="16.140625" style="5" bestFit="1" customWidth="1"/>
    <col min="26" max="26" width="0.28515625" style="5" customWidth="1"/>
    <col min="27" max="27" width="12.28515625" style="5" bestFit="1" customWidth="1"/>
    <col min="28" max="16384" width="9.140625" style="5"/>
  </cols>
  <sheetData>
    <row r="1" spans="1:25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7.35" customHeight="1" x14ac:dyDescent="0.2"/>
    <row r="5" spans="1:25" ht="27" customHeight="1" x14ac:dyDescent="0.2">
      <c r="A5" s="7" t="s">
        <v>203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35" customHeight="1" x14ac:dyDescent="0.2"/>
    <row r="7" spans="1:25" ht="33" customHeight="1" x14ac:dyDescent="0.2">
      <c r="E7" s="8" t="s">
        <v>88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Y7" s="11" t="s">
        <v>89</v>
      </c>
    </row>
    <row r="8" spans="1:25" ht="29.1" customHeight="1" x14ac:dyDescent="0.2">
      <c r="A8" s="11" t="s">
        <v>204</v>
      </c>
      <c r="C8" s="11" t="s">
        <v>205</v>
      </c>
      <c r="E8" s="22" t="s">
        <v>54</v>
      </c>
      <c r="F8" s="9"/>
      <c r="G8" s="22" t="s">
        <v>13</v>
      </c>
      <c r="H8" s="9"/>
      <c r="I8" s="22" t="s">
        <v>53</v>
      </c>
      <c r="J8" s="9"/>
      <c r="K8" s="22" t="s">
        <v>206</v>
      </c>
      <c r="L8" s="9"/>
      <c r="M8" s="22" t="s">
        <v>207</v>
      </c>
      <c r="N8" s="9"/>
      <c r="O8" s="22" t="s">
        <v>208</v>
      </c>
      <c r="P8" s="9"/>
      <c r="Q8" s="22" t="s">
        <v>209</v>
      </c>
      <c r="R8" s="9"/>
      <c r="S8" s="22" t="s">
        <v>210</v>
      </c>
      <c r="T8" s="9"/>
      <c r="U8" s="22" t="s">
        <v>211</v>
      </c>
      <c r="V8" s="9"/>
      <c r="W8" s="22" t="s">
        <v>212</v>
      </c>
      <c r="Y8" s="22" t="s">
        <v>212</v>
      </c>
    </row>
    <row r="9" spans="1:25" ht="21.75" customHeight="1" x14ac:dyDescent="0.2">
      <c r="A9" s="14" t="s">
        <v>213</v>
      </c>
      <c r="C9" s="14" t="s">
        <v>214</v>
      </c>
      <c r="E9" s="14" t="s">
        <v>215</v>
      </c>
      <c r="G9" s="14">
        <v>27000</v>
      </c>
      <c r="I9" s="14">
        <v>26500</v>
      </c>
      <c r="K9" s="14">
        <v>715500000</v>
      </c>
      <c r="M9" s="14">
        <v>889731518</v>
      </c>
      <c r="O9" s="14">
        <v>0</v>
      </c>
      <c r="Q9" s="14">
        <v>541991</v>
      </c>
      <c r="S9" s="14">
        <v>0</v>
      </c>
      <c r="U9" s="14">
        <v>1418195</v>
      </c>
      <c r="W9" s="14">
        <v>173689527</v>
      </c>
      <c r="Y9" s="41">
        <v>173689527</v>
      </c>
    </row>
    <row r="10" spans="1:25" ht="21.75" customHeight="1" x14ac:dyDescent="0.2">
      <c r="A10" s="16" t="s">
        <v>213</v>
      </c>
      <c r="C10" s="16" t="s">
        <v>216</v>
      </c>
      <c r="E10" s="16" t="s">
        <v>217</v>
      </c>
      <c r="G10" s="16">
        <v>9000</v>
      </c>
      <c r="I10" s="16">
        <v>60001</v>
      </c>
      <c r="K10" s="16">
        <v>540009000</v>
      </c>
      <c r="M10" s="16">
        <v>583747476</v>
      </c>
      <c r="O10" s="16">
        <v>0</v>
      </c>
      <c r="Q10" s="16">
        <v>409055</v>
      </c>
      <c r="S10" s="16">
        <v>0</v>
      </c>
      <c r="U10" s="16">
        <v>608709</v>
      </c>
      <c r="W10" s="16">
        <v>43329421</v>
      </c>
      <c r="Y10" s="43">
        <v>43329421</v>
      </c>
    </row>
    <row r="11" spans="1:25" ht="21.75" customHeight="1" x14ac:dyDescent="0.2">
      <c r="A11" s="16" t="s">
        <v>213</v>
      </c>
      <c r="C11" s="16" t="s">
        <v>216</v>
      </c>
      <c r="E11" s="16" t="s">
        <v>215</v>
      </c>
      <c r="G11" s="16">
        <v>3000</v>
      </c>
      <c r="I11" s="16">
        <v>17508</v>
      </c>
      <c r="K11" s="16">
        <v>52524000</v>
      </c>
      <c r="M11" s="16">
        <v>53959095</v>
      </c>
      <c r="O11" s="16">
        <v>0</v>
      </c>
      <c r="Q11" s="16">
        <v>39781</v>
      </c>
      <c r="S11" s="16">
        <v>0</v>
      </c>
      <c r="U11" s="16">
        <v>608709</v>
      </c>
      <c r="W11" s="16">
        <v>1395314</v>
      </c>
      <c r="Y11" s="43">
        <v>43329421</v>
      </c>
    </row>
    <row r="12" spans="1:25" ht="21.75" customHeight="1" x14ac:dyDescent="0.2">
      <c r="A12" s="16" t="s">
        <v>218</v>
      </c>
      <c r="C12" s="16" t="s">
        <v>219</v>
      </c>
      <c r="G12" s="16">
        <v>0</v>
      </c>
      <c r="I12" s="16">
        <v>0</v>
      </c>
      <c r="K12" s="16">
        <v>0</v>
      </c>
      <c r="M12" s="16">
        <v>0</v>
      </c>
      <c r="O12" s="16">
        <v>0</v>
      </c>
      <c r="Q12" s="16">
        <v>0</v>
      </c>
      <c r="S12" s="16">
        <v>0</v>
      </c>
      <c r="U12" s="16">
        <v>0</v>
      </c>
      <c r="W12" s="16">
        <v>0</v>
      </c>
      <c r="Y12" s="43">
        <v>-964580197</v>
      </c>
    </row>
    <row r="13" spans="1:25" ht="21.75" customHeight="1" x14ac:dyDescent="0.2">
      <c r="A13" s="19" t="s">
        <v>220</v>
      </c>
      <c r="B13" s="18"/>
      <c r="C13" s="19" t="s">
        <v>221</v>
      </c>
      <c r="E13" s="18"/>
      <c r="G13" s="19">
        <v>0</v>
      </c>
      <c r="I13" s="19">
        <v>0</v>
      </c>
      <c r="K13" s="19">
        <v>0</v>
      </c>
      <c r="M13" s="19">
        <v>0</v>
      </c>
      <c r="O13" s="19">
        <v>0</v>
      </c>
      <c r="Q13" s="19">
        <v>0</v>
      </c>
      <c r="S13" s="19">
        <v>0</v>
      </c>
      <c r="U13" s="19">
        <v>0</v>
      </c>
      <c r="W13" s="19">
        <v>0</v>
      </c>
      <c r="Y13" s="44">
        <v>8453310508.8999996</v>
      </c>
    </row>
    <row r="14" spans="1:25" ht="21.75" customHeight="1" x14ac:dyDescent="0.2">
      <c r="A14" s="20" t="s">
        <v>51</v>
      </c>
      <c r="B14" s="20"/>
      <c r="C14" s="20"/>
      <c r="E14" s="21"/>
      <c r="G14" s="21"/>
      <c r="I14" s="21"/>
      <c r="K14" s="21">
        <f>SUM(K9:K13)</f>
        <v>1308033000</v>
      </c>
      <c r="M14" s="21">
        <f>SUM(M9:M13)</f>
        <v>1527438089</v>
      </c>
      <c r="O14" s="21">
        <v>0</v>
      </c>
      <c r="Q14" s="21">
        <f>SUM(Q9:Q13)</f>
        <v>990827</v>
      </c>
      <c r="S14" s="21">
        <v>0</v>
      </c>
      <c r="U14" s="21">
        <f>SUM(U9:U13)</f>
        <v>2635613</v>
      </c>
      <c r="W14" s="21">
        <f>SUM(W9:W13)</f>
        <v>218414262</v>
      </c>
      <c r="Y14" s="21">
        <f>SUM(Y9:Y13)</f>
        <v>7749078680.8999996</v>
      </c>
    </row>
  </sheetData>
  <mergeCells count="6">
    <mergeCell ref="A14:C14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 tint="0.79998168889431442"/>
    <pageSetUpPr fitToPage="1"/>
  </sheetPr>
  <dimension ref="A1:M18"/>
  <sheetViews>
    <sheetView rightToLeft="1" workbookViewId="0">
      <selection activeCell="E18" sqref="E18"/>
    </sheetView>
  </sheetViews>
  <sheetFormatPr defaultRowHeight="12.75" x14ac:dyDescent="0.2"/>
  <cols>
    <col min="1" max="1" width="39" style="5" customWidth="1"/>
    <col min="2" max="2" width="1.28515625" style="5" customWidth="1"/>
    <col min="3" max="3" width="17.28515625" style="5" customWidth="1"/>
    <col min="4" max="4" width="1.28515625" style="5" customWidth="1"/>
    <col min="5" max="5" width="17.28515625" style="5" customWidth="1"/>
    <col min="6" max="6" width="1.28515625" style="5" customWidth="1"/>
    <col min="7" max="7" width="17.28515625" style="5" customWidth="1"/>
    <col min="8" max="8" width="1.28515625" style="5" customWidth="1"/>
    <col min="9" max="9" width="17.28515625" style="5" customWidth="1"/>
    <col min="10" max="10" width="1.28515625" style="5" customWidth="1"/>
    <col min="11" max="11" width="17.28515625" style="5" customWidth="1"/>
    <col min="12" max="12" width="1.28515625" style="5" customWidth="1"/>
    <col min="13" max="13" width="17.28515625" style="5" customWidth="1"/>
    <col min="14" max="14" width="0.28515625" style="5" customWidth="1"/>
    <col min="15" max="15" width="16" style="5" bestFit="1" customWidth="1"/>
    <col min="16" max="16" width="10.28515625" style="5" bestFit="1" customWidth="1"/>
    <col min="17" max="16384" width="9.140625" style="5"/>
  </cols>
  <sheetData>
    <row r="1" spans="1:13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4.45" customHeight="1" x14ac:dyDescent="0.2"/>
    <row r="5" spans="1:13" ht="14.45" customHeight="1" x14ac:dyDescent="0.2">
      <c r="A5" s="7" t="s">
        <v>198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4.45" customHeight="1" x14ac:dyDescent="0.2">
      <c r="A6" s="8" t="s">
        <v>72</v>
      </c>
      <c r="C6" s="8" t="s">
        <v>88</v>
      </c>
      <c r="D6" s="8"/>
      <c r="E6" s="8"/>
      <c r="F6" s="8"/>
      <c r="G6" s="8"/>
      <c r="I6" s="8" t="s">
        <v>89</v>
      </c>
      <c r="J6" s="8"/>
      <c r="K6" s="8"/>
      <c r="L6" s="8"/>
      <c r="M6" s="8"/>
    </row>
    <row r="7" spans="1:13" ht="29.1" customHeight="1" x14ac:dyDescent="0.2">
      <c r="A7" s="8"/>
      <c r="C7" s="22" t="s">
        <v>195</v>
      </c>
      <c r="D7" s="60"/>
      <c r="E7" s="22" t="s">
        <v>171</v>
      </c>
      <c r="F7" s="60"/>
      <c r="G7" s="22" t="s">
        <v>196</v>
      </c>
      <c r="I7" s="22" t="s">
        <v>195</v>
      </c>
      <c r="J7" s="9"/>
      <c r="K7" s="22" t="s">
        <v>171</v>
      </c>
      <c r="L7" s="9"/>
      <c r="M7" s="22" t="s">
        <v>196</v>
      </c>
    </row>
    <row r="8" spans="1:13" ht="21.75" customHeight="1" x14ac:dyDescent="0.2">
      <c r="A8" s="14" t="s">
        <v>228</v>
      </c>
      <c r="C8" s="41">
        <v>0</v>
      </c>
      <c r="D8" s="42"/>
      <c r="E8" s="41">
        <v>0</v>
      </c>
      <c r="F8" s="42"/>
      <c r="G8" s="41">
        <v>0</v>
      </c>
      <c r="I8" s="41">
        <v>90741204423</v>
      </c>
      <c r="J8" s="42"/>
      <c r="K8" s="41">
        <v>0</v>
      </c>
      <c r="M8" s="14">
        <v>90741204423</v>
      </c>
    </row>
    <row r="9" spans="1:13" ht="21.75" customHeight="1" x14ac:dyDescent="0.2">
      <c r="A9" s="16" t="s">
        <v>230</v>
      </c>
      <c r="C9" s="43">
        <v>0</v>
      </c>
      <c r="D9" s="42"/>
      <c r="E9" s="43">
        <v>0</v>
      </c>
      <c r="F9" s="42"/>
      <c r="G9" s="43">
        <v>0</v>
      </c>
      <c r="I9" s="43">
        <v>185875643802</v>
      </c>
      <c r="J9" s="42"/>
      <c r="K9" s="43">
        <v>4063168</v>
      </c>
      <c r="M9" s="16">
        <v>185871580634</v>
      </c>
    </row>
    <row r="10" spans="1:13" ht="21.75" customHeight="1" x14ac:dyDescent="0.2">
      <c r="A10" s="16" t="s">
        <v>233</v>
      </c>
      <c r="C10" s="43">
        <v>0</v>
      </c>
      <c r="D10" s="42"/>
      <c r="E10" s="43">
        <v>0</v>
      </c>
      <c r="F10" s="42"/>
      <c r="G10" s="43">
        <v>0</v>
      </c>
      <c r="I10" s="43">
        <v>2893150681</v>
      </c>
      <c r="J10" s="42"/>
      <c r="K10" s="43">
        <v>0</v>
      </c>
      <c r="M10" s="16">
        <v>2893150681</v>
      </c>
    </row>
    <row r="11" spans="1:13" ht="21.75" customHeight="1" x14ac:dyDescent="0.2">
      <c r="A11" s="16" t="s">
        <v>233</v>
      </c>
      <c r="C11" s="43">
        <v>0</v>
      </c>
      <c r="D11" s="42"/>
      <c r="E11" s="43">
        <v>0</v>
      </c>
      <c r="F11" s="42"/>
      <c r="G11" s="43">
        <v>0</v>
      </c>
      <c r="I11" s="43">
        <v>1901917805</v>
      </c>
      <c r="J11" s="42"/>
      <c r="K11" s="43">
        <v>0</v>
      </c>
      <c r="M11" s="16">
        <v>1901917805</v>
      </c>
    </row>
    <row r="12" spans="1:13" ht="21.75" customHeight="1" x14ac:dyDescent="0.2">
      <c r="A12" s="16" t="s">
        <v>230</v>
      </c>
      <c r="C12" s="43">
        <v>0</v>
      </c>
      <c r="D12" s="42"/>
      <c r="E12" s="43">
        <v>0</v>
      </c>
      <c r="F12" s="42"/>
      <c r="G12" s="43">
        <v>0</v>
      </c>
      <c r="I12" s="43">
        <v>8607123285</v>
      </c>
      <c r="J12" s="42"/>
      <c r="K12" s="43">
        <v>0</v>
      </c>
      <c r="M12" s="16">
        <v>8607123285</v>
      </c>
    </row>
    <row r="13" spans="1:13" ht="21.75" customHeight="1" x14ac:dyDescent="0.2">
      <c r="A13" s="16" t="s">
        <v>229</v>
      </c>
      <c r="C13" s="43">
        <v>16050393</v>
      </c>
      <c r="D13" s="42"/>
      <c r="E13" s="43">
        <v>0</v>
      </c>
      <c r="F13" s="42"/>
      <c r="G13" s="43">
        <v>16050393</v>
      </c>
      <c r="I13" s="43">
        <v>35581952</v>
      </c>
      <c r="J13" s="42"/>
      <c r="K13" s="43">
        <v>0</v>
      </c>
      <c r="M13" s="16">
        <v>35581952</v>
      </c>
    </row>
    <row r="14" spans="1:13" ht="21.75" customHeight="1" x14ac:dyDescent="0.2">
      <c r="A14" s="16" t="s">
        <v>230</v>
      </c>
      <c r="C14" s="43">
        <v>0</v>
      </c>
      <c r="D14" s="42"/>
      <c r="E14" s="43">
        <v>0</v>
      </c>
      <c r="F14" s="42"/>
      <c r="G14" s="43">
        <v>0</v>
      </c>
      <c r="I14" s="43">
        <v>3671232863</v>
      </c>
      <c r="J14" s="42"/>
      <c r="K14" s="43">
        <v>0</v>
      </c>
      <c r="M14" s="16">
        <v>3671232863</v>
      </c>
    </row>
    <row r="15" spans="1:13" ht="21.75" customHeight="1" x14ac:dyDescent="0.2">
      <c r="A15" s="16" t="s">
        <v>228</v>
      </c>
      <c r="C15" s="43">
        <v>3400603620</v>
      </c>
      <c r="D15" s="42"/>
      <c r="E15" s="43">
        <v>0</v>
      </c>
      <c r="F15" s="42"/>
      <c r="G15" s="43">
        <v>3400603620</v>
      </c>
      <c r="I15" s="43">
        <v>6686541972</v>
      </c>
      <c r="J15" s="42"/>
      <c r="K15" s="43">
        <v>0</v>
      </c>
      <c r="M15" s="16">
        <v>6686541972</v>
      </c>
    </row>
    <row r="16" spans="1:13" ht="21.75" customHeight="1" x14ac:dyDescent="0.2">
      <c r="A16" s="19" t="s">
        <v>233</v>
      </c>
      <c r="C16" s="44">
        <v>1236205463</v>
      </c>
      <c r="D16" s="42"/>
      <c r="E16" s="44">
        <v>5613522</v>
      </c>
      <c r="F16" s="42"/>
      <c r="G16" s="44">
        <v>1230591941</v>
      </c>
      <c r="I16" s="44">
        <v>1236205463</v>
      </c>
      <c r="J16" s="42"/>
      <c r="K16" s="44">
        <v>5613522</v>
      </c>
      <c r="M16" s="19">
        <v>1230591941</v>
      </c>
    </row>
    <row r="17" spans="1:13" ht="21.75" customHeight="1" x14ac:dyDescent="0.2">
      <c r="A17" s="24" t="s">
        <v>51</v>
      </c>
      <c r="C17" s="45">
        <f>SUM(C8:C16)</f>
        <v>4652859476</v>
      </c>
      <c r="D17" s="42"/>
      <c r="E17" s="45">
        <f>SUM(E8:E16)</f>
        <v>5613522</v>
      </c>
      <c r="F17" s="42"/>
      <c r="G17" s="45">
        <f>SUM(G8:G16)</f>
        <v>4647245954</v>
      </c>
      <c r="I17" s="21">
        <f>SUM(I8:I16)</f>
        <v>301648602246</v>
      </c>
      <c r="K17" s="45">
        <f>SUM(K8:K16)</f>
        <v>9676690</v>
      </c>
      <c r="M17" s="21">
        <f>SUM(M8:M16)</f>
        <v>301638925556</v>
      </c>
    </row>
    <row r="18" spans="1:13" x14ac:dyDescent="0.2">
      <c r="C18" s="42"/>
      <c r="D18" s="42"/>
      <c r="E18" s="42"/>
      <c r="F18" s="42"/>
      <c r="G18" s="4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0.79998168889431442"/>
    <pageSetUpPr fitToPage="1"/>
  </sheetPr>
  <dimension ref="A1:Q89"/>
  <sheetViews>
    <sheetView rightToLeft="1" workbookViewId="0">
      <pane ySplit="7" topLeftCell="A77" activePane="bottomLeft" state="frozen"/>
      <selection pane="bottomLeft" activeCell="E96" sqref="E96"/>
    </sheetView>
  </sheetViews>
  <sheetFormatPr defaultRowHeight="12.75" x14ac:dyDescent="0.2"/>
  <cols>
    <col min="1" max="1" width="40.28515625" style="5" customWidth="1"/>
    <col min="2" max="2" width="1.28515625" style="5" customWidth="1"/>
    <col min="3" max="3" width="24.28515625" style="5" customWidth="1"/>
    <col min="4" max="4" width="1.28515625" style="5" customWidth="1"/>
    <col min="5" max="5" width="24.28515625" style="5" customWidth="1"/>
    <col min="6" max="6" width="1.28515625" style="5" customWidth="1"/>
    <col min="7" max="7" width="24.28515625" style="5" customWidth="1"/>
    <col min="8" max="8" width="1.28515625" style="5" customWidth="1"/>
    <col min="9" max="9" width="24.28515625" style="5" customWidth="1"/>
    <col min="10" max="10" width="1.28515625" style="5" customWidth="1"/>
    <col min="11" max="11" width="24.28515625" style="5" customWidth="1"/>
    <col min="12" max="12" width="1.28515625" style="5" customWidth="1"/>
    <col min="13" max="13" width="24.28515625" style="5" customWidth="1"/>
    <col min="14" max="14" width="1.28515625" style="5" customWidth="1"/>
    <col min="15" max="15" width="24.28515625" style="5" customWidth="1"/>
    <col min="16" max="16" width="1.28515625" style="5" customWidth="1"/>
    <col min="17" max="17" width="24.28515625" style="42" customWidth="1"/>
    <col min="18" max="19" width="10.7109375" style="5" customWidth="1"/>
    <col min="20" max="16384" width="9.140625" style="5"/>
  </cols>
  <sheetData>
    <row r="1" spans="1:17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45" customHeight="1" x14ac:dyDescent="0.2"/>
    <row r="5" spans="1:17" ht="14.45" customHeight="1" x14ac:dyDescent="0.2">
      <c r="A5" s="7" t="s">
        <v>199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4.45" customHeight="1" x14ac:dyDescent="0.2">
      <c r="A6" s="8" t="s">
        <v>72</v>
      </c>
      <c r="C6" s="8" t="s">
        <v>88</v>
      </c>
      <c r="D6" s="8"/>
      <c r="E6" s="8"/>
      <c r="F6" s="8"/>
      <c r="G6" s="8"/>
      <c r="H6" s="8"/>
      <c r="I6" s="8"/>
      <c r="K6" s="8" t="s">
        <v>89</v>
      </c>
      <c r="L6" s="8"/>
      <c r="M6" s="8"/>
      <c r="N6" s="8"/>
      <c r="O6" s="8"/>
      <c r="P6" s="8"/>
      <c r="Q6" s="8"/>
    </row>
    <row r="7" spans="1:17" ht="29.1" customHeight="1" x14ac:dyDescent="0.2">
      <c r="A7" s="8"/>
      <c r="C7" s="22" t="s">
        <v>13</v>
      </c>
      <c r="D7" s="9"/>
      <c r="E7" s="22" t="s">
        <v>200</v>
      </c>
      <c r="F7" s="9"/>
      <c r="G7" s="22" t="s">
        <v>201</v>
      </c>
      <c r="H7" s="9"/>
      <c r="I7" s="22" t="s">
        <v>202</v>
      </c>
      <c r="K7" s="22" t="s">
        <v>13</v>
      </c>
      <c r="L7" s="9"/>
      <c r="M7" s="22" t="s">
        <v>200</v>
      </c>
      <c r="N7" s="9"/>
      <c r="O7" s="22" t="s">
        <v>201</v>
      </c>
      <c r="P7" s="9"/>
      <c r="Q7" s="22" t="s">
        <v>202</v>
      </c>
    </row>
    <row r="8" spans="1:17" ht="21.75" customHeight="1" x14ac:dyDescent="0.2">
      <c r="A8" s="14" t="s">
        <v>36</v>
      </c>
      <c r="C8" s="14">
        <v>49020000</v>
      </c>
      <c r="E8" s="14">
        <v>497071132532</v>
      </c>
      <c r="G8" s="14">
        <v>412813367968</v>
      </c>
      <c r="I8" s="14">
        <v>84257764564</v>
      </c>
      <c r="K8" s="14">
        <v>56720000</v>
      </c>
      <c r="M8" s="14">
        <v>718348592896</v>
      </c>
      <c r="O8" s="14">
        <v>550770825759</v>
      </c>
      <c r="Q8" s="41">
        <v>167577767137</v>
      </c>
    </row>
    <row r="9" spans="1:17" ht="21.75" customHeight="1" x14ac:dyDescent="0.2">
      <c r="A9" s="16" t="s">
        <v>22</v>
      </c>
      <c r="C9" s="16">
        <v>3100000</v>
      </c>
      <c r="E9" s="16">
        <v>71025694830</v>
      </c>
      <c r="G9" s="16">
        <v>58592527831</v>
      </c>
      <c r="I9" s="16">
        <v>12433166999</v>
      </c>
      <c r="K9" s="16">
        <v>9000000</v>
      </c>
      <c r="M9" s="16">
        <v>189573716750</v>
      </c>
      <c r="O9" s="16">
        <v>166448206654</v>
      </c>
      <c r="Q9" s="43">
        <v>23125510096</v>
      </c>
    </row>
    <row r="10" spans="1:17" ht="21.75" customHeight="1" x14ac:dyDescent="0.2">
      <c r="A10" s="16" t="s">
        <v>35</v>
      </c>
      <c r="C10" s="16">
        <v>110</v>
      </c>
      <c r="E10" s="16">
        <v>982352</v>
      </c>
      <c r="G10" s="16">
        <v>764107</v>
      </c>
      <c r="I10" s="16">
        <v>218245</v>
      </c>
      <c r="K10" s="16">
        <v>110</v>
      </c>
      <c r="M10" s="16">
        <v>982352</v>
      </c>
      <c r="O10" s="16">
        <v>764107</v>
      </c>
      <c r="Q10" s="43">
        <v>218245</v>
      </c>
    </row>
    <row r="11" spans="1:17" ht="21.75" customHeight="1" x14ac:dyDescent="0.2">
      <c r="A11" s="16" t="s">
        <v>25</v>
      </c>
      <c r="C11" s="16">
        <v>239000</v>
      </c>
      <c r="E11" s="16">
        <v>6382168610</v>
      </c>
      <c r="G11" s="16">
        <v>5157315257</v>
      </c>
      <c r="I11" s="16">
        <v>1224853353</v>
      </c>
      <c r="K11" s="16">
        <v>7103655</v>
      </c>
      <c r="M11" s="16">
        <v>144940003804</v>
      </c>
      <c r="O11" s="16">
        <v>123445066962</v>
      </c>
      <c r="Q11" s="43">
        <v>21494936842</v>
      </c>
    </row>
    <row r="12" spans="1:17" ht="21.75" customHeight="1" x14ac:dyDescent="0.2">
      <c r="A12" s="16" t="s">
        <v>29</v>
      </c>
      <c r="C12" s="16">
        <v>4317122</v>
      </c>
      <c r="E12" s="16">
        <v>56115642948</v>
      </c>
      <c r="G12" s="16">
        <v>48148294748</v>
      </c>
      <c r="I12" s="16">
        <v>7967348200</v>
      </c>
      <c r="K12" s="16">
        <v>17111114</v>
      </c>
      <c r="M12" s="16">
        <v>199564534828</v>
      </c>
      <c r="O12" s="16">
        <v>182803015419</v>
      </c>
      <c r="Q12" s="43">
        <v>16761519409</v>
      </c>
    </row>
    <row r="13" spans="1:17" ht="21.75" customHeight="1" x14ac:dyDescent="0.2">
      <c r="A13" s="16" t="s">
        <v>37</v>
      </c>
      <c r="C13" s="16">
        <v>32406116</v>
      </c>
      <c r="E13" s="16">
        <v>99098703765</v>
      </c>
      <c r="G13" s="16">
        <v>68787503873</v>
      </c>
      <c r="I13" s="16">
        <v>30311199892</v>
      </c>
      <c r="K13" s="16">
        <v>60285938</v>
      </c>
      <c r="M13" s="16">
        <v>155170930958</v>
      </c>
      <c r="O13" s="16">
        <v>127607098602</v>
      </c>
      <c r="Q13" s="43">
        <v>27563832356</v>
      </c>
    </row>
    <row r="14" spans="1:17" ht="21.75" customHeight="1" x14ac:dyDescent="0.2">
      <c r="A14" s="16" t="s">
        <v>49</v>
      </c>
      <c r="C14" s="16">
        <v>42000</v>
      </c>
      <c r="E14" s="16">
        <v>16302500102</v>
      </c>
      <c r="G14" s="16">
        <v>16132742403</v>
      </c>
      <c r="I14" s="16">
        <v>169757699</v>
      </c>
      <c r="K14" s="16">
        <v>42000</v>
      </c>
      <c r="M14" s="16">
        <v>16302500102</v>
      </c>
      <c r="O14" s="16">
        <v>16132742403</v>
      </c>
      <c r="Q14" s="43">
        <v>169757699</v>
      </c>
    </row>
    <row r="15" spans="1:17" ht="21.75" customHeight="1" x14ac:dyDescent="0.2">
      <c r="A15" s="16" t="s">
        <v>31</v>
      </c>
      <c r="C15" s="16">
        <v>1500000</v>
      </c>
      <c r="E15" s="16">
        <v>17905512265</v>
      </c>
      <c r="G15" s="16">
        <v>8526694308</v>
      </c>
      <c r="I15" s="16">
        <v>9378817957</v>
      </c>
      <c r="K15" s="16">
        <v>4301704</v>
      </c>
      <c r="M15" s="16">
        <v>66261975469</v>
      </c>
      <c r="O15" s="16">
        <v>37504443843</v>
      </c>
      <c r="Q15" s="43">
        <v>28757531626</v>
      </c>
    </row>
    <row r="16" spans="1:17" ht="21.75" customHeight="1" x14ac:dyDescent="0.2">
      <c r="A16" s="16" t="s">
        <v>21</v>
      </c>
      <c r="C16" s="16">
        <v>55000</v>
      </c>
      <c r="E16" s="16">
        <v>1022534241</v>
      </c>
      <c r="G16" s="16">
        <v>832432358</v>
      </c>
      <c r="I16" s="16">
        <v>190101883</v>
      </c>
      <c r="K16" s="16">
        <v>3318702</v>
      </c>
      <c r="M16" s="16">
        <v>55162899467</v>
      </c>
      <c r="O16" s="16">
        <v>48819328275</v>
      </c>
      <c r="Q16" s="43">
        <v>6343571192</v>
      </c>
    </row>
    <row r="17" spans="1:17" ht="21.75" customHeight="1" x14ac:dyDescent="0.2">
      <c r="A17" s="16" t="s">
        <v>30</v>
      </c>
      <c r="C17" s="16">
        <v>20000000</v>
      </c>
      <c r="E17" s="16">
        <v>33555153284</v>
      </c>
      <c r="G17" s="16">
        <v>33555153284</v>
      </c>
      <c r="I17" s="16">
        <v>0</v>
      </c>
      <c r="K17" s="16">
        <v>20000000</v>
      </c>
      <c r="M17" s="16">
        <v>33555153284</v>
      </c>
      <c r="O17" s="16">
        <v>33555153284</v>
      </c>
      <c r="Q17" s="43">
        <v>0</v>
      </c>
    </row>
    <row r="18" spans="1:17" ht="21.75" customHeight="1" x14ac:dyDescent="0.2">
      <c r="A18" s="16" t="s">
        <v>24</v>
      </c>
      <c r="C18" s="16">
        <v>1500000</v>
      </c>
      <c r="E18" s="16">
        <v>18429087499</v>
      </c>
      <c r="G18" s="16">
        <v>17446005479</v>
      </c>
      <c r="I18" s="16">
        <v>983082020</v>
      </c>
      <c r="K18" s="16">
        <v>1500000</v>
      </c>
      <c r="M18" s="16">
        <v>18429087499</v>
      </c>
      <c r="O18" s="16">
        <v>17446005479</v>
      </c>
      <c r="Q18" s="43">
        <v>983082020</v>
      </c>
    </row>
    <row r="19" spans="1:17" ht="21.75" customHeight="1" x14ac:dyDescent="0.2">
      <c r="A19" s="16" t="s">
        <v>28</v>
      </c>
      <c r="C19" s="16">
        <v>30304</v>
      </c>
      <c r="E19" s="16">
        <v>347004920</v>
      </c>
      <c r="G19" s="16">
        <v>312511208</v>
      </c>
      <c r="I19" s="16">
        <v>34493712</v>
      </c>
      <c r="K19" s="16">
        <v>1565304</v>
      </c>
      <c r="M19" s="16">
        <v>14480201412</v>
      </c>
      <c r="O19" s="16">
        <v>14077643667</v>
      </c>
      <c r="Q19" s="43">
        <v>402557745</v>
      </c>
    </row>
    <row r="20" spans="1:17" ht="21.75" customHeight="1" x14ac:dyDescent="0.2">
      <c r="A20" s="16" t="s">
        <v>48</v>
      </c>
      <c r="C20" s="16">
        <v>20000000</v>
      </c>
      <c r="E20" s="16">
        <v>78438944117</v>
      </c>
      <c r="G20" s="16">
        <v>53555153284</v>
      </c>
      <c r="I20" s="16">
        <v>24883790833</v>
      </c>
      <c r="K20" s="16">
        <v>112000000</v>
      </c>
      <c r="M20" s="16">
        <v>283037239228</v>
      </c>
      <c r="O20" s="16">
        <v>247945901246</v>
      </c>
      <c r="Q20" s="43">
        <v>35091337982</v>
      </c>
    </row>
    <row r="21" spans="1:17" ht="21.75" customHeight="1" x14ac:dyDescent="0.2">
      <c r="A21" s="16" t="s">
        <v>40</v>
      </c>
      <c r="C21" s="16">
        <v>300000</v>
      </c>
      <c r="E21" s="16">
        <v>1271097905</v>
      </c>
      <c r="G21" s="16">
        <v>890213856</v>
      </c>
      <c r="I21" s="16">
        <v>380884049</v>
      </c>
      <c r="K21" s="16">
        <v>6144173</v>
      </c>
      <c r="M21" s="16">
        <v>22852092371</v>
      </c>
      <c r="O21" s="16">
        <v>17931621514</v>
      </c>
      <c r="Q21" s="43">
        <v>4920470857</v>
      </c>
    </row>
    <row r="22" spans="1:17" ht="21.75" customHeight="1" x14ac:dyDescent="0.2">
      <c r="A22" s="16" t="s">
        <v>38</v>
      </c>
      <c r="C22" s="16">
        <v>1030000</v>
      </c>
      <c r="E22" s="16">
        <v>44322911025</v>
      </c>
      <c r="G22" s="16">
        <v>21702575305</v>
      </c>
      <c r="I22" s="16">
        <v>22620335720</v>
      </c>
      <c r="K22" s="16">
        <v>12548581</v>
      </c>
      <c r="M22" s="16">
        <v>477534208390</v>
      </c>
      <c r="O22" s="16">
        <v>258881749441</v>
      </c>
      <c r="Q22" s="43">
        <v>218652458949</v>
      </c>
    </row>
    <row r="23" spans="1:17" ht="21.75" customHeight="1" x14ac:dyDescent="0.2">
      <c r="A23" s="16" t="s">
        <v>34</v>
      </c>
      <c r="C23" s="16">
        <v>500000</v>
      </c>
      <c r="E23" s="16">
        <v>2049037571</v>
      </c>
      <c r="G23" s="16">
        <v>1275069278</v>
      </c>
      <c r="I23" s="16">
        <v>773968293</v>
      </c>
      <c r="K23" s="16">
        <v>9800000</v>
      </c>
      <c r="M23" s="16">
        <v>31976893263</v>
      </c>
      <c r="O23" s="16">
        <v>24991357838</v>
      </c>
      <c r="Q23" s="43">
        <v>6985535425</v>
      </c>
    </row>
    <row r="24" spans="1:17" ht="21.75" customHeight="1" x14ac:dyDescent="0.2">
      <c r="A24" s="16" t="s">
        <v>19</v>
      </c>
      <c r="C24" s="16">
        <v>9000000</v>
      </c>
      <c r="E24" s="16">
        <v>38932499747</v>
      </c>
      <c r="G24" s="16">
        <v>38171418152</v>
      </c>
      <c r="I24" s="16">
        <v>761081595</v>
      </c>
      <c r="K24" s="16">
        <v>29411686</v>
      </c>
      <c r="M24" s="16">
        <v>87724552966</v>
      </c>
      <c r="O24" s="16">
        <v>86420667085</v>
      </c>
      <c r="Q24" s="43">
        <v>1303885881</v>
      </c>
    </row>
    <row r="25" spans="1:17" ht="21.75" customHeight="1" x14ac:dyDescent="0.2">
      <c r="A25" s="16" t="s">
        <v>26</v>
      </c>
      <c r="C25" s="16">
        <v>2700000</v>
      </c>
      <c r="E25" s="16">
        <v>8263624623</v>
      </c>
      <c r="G25" s="16">
        <v>6947947578</v>
      </c>
      <c r="I25" s="16">
        <v>1315677045</v>
      </c>
      <c r="K25" s="16">
        <v>44700000</v>
      </c>
      <c r="M25" s="16">
        <v>116235910201</v>
      </c>
      <c r="O25" s="16">
        <v>97987299360</v>
      </c>
      <c r="Q25" s="43">
        <v>18248610841</v>
      </c>
    </row>
    <row r="26" spans="1:17" ht="21.75" customHeight="1" x14ac:dyDescent="0.2">
      <c r="A26" s="16" t="s">
        <v>94</v>
      </c>
      <c r="C26" s="16">
        <v>0</v>
      </c>
      <c r="E26" s="16">
        <v>0</v>
      </c>
      <c r="G26" s="16">
        <v>0</v>
      </c>
      <c r="I26" s="16">
        <v>0</v>
      </c>
      <c r="K26" s="16">
        <v>1373003</v>
      </c>
      <c r="M26" s="16">
        <v>48939405063</v>
      </c>
      <c r="O26" s="16">
        <v>38536349800</v>
      </c>
      <c r="Q26" s="43">
        <v>10403055263</v>
      </c>
    </row>
    <row r="27" spans="1:17" ht="21.75" customHeight="1" x14ac:dyDescent="0.2">
      <c r="A27" s="16" t="s">
        <v>95</v>
      </c>
      <c r="C27" s="16">
        <v>0</v>
      </c>
      <c r="E27" s="16">
        <v>0</v>
      </c>
      <c r="G27" s="16">
        <v>0</v>
      </c>
      <c r="I27" s="16">
        <v>0</v>
      </c>
      <c r="K27" s="16">
        <v>600000</v>
      </c>
      <c r="M27" s="16">
        <v>74832500000</v>
      </c>
      <c r="O27" s="16">
        <v>69162100000</v>
      </c>
      <c r="Q27" s="43">
        <v>5670400000</v>
      </c>
    </row>
    <row r="28" spans="1:17" ht="21.75" customHeight="1" x14ac:dyDescent="0.2">
      <c r="A28" s="16" t="s">
        <v>96</v>
      </c>
      <c r="C28" s="16">
        <v>0</v>
      </c>
      <c r="E28" s="16">
        <v>0</v>
      </c>
      <c r="G28" s="16">
        <v>0</v>
      </c>
      <c r="I28" s="16">
        <v>0</v>
      </c>
      <c r="K28" s="16">
        <v>200000</v>
      </c>
      <c r="M28" s="16">
        <v>6348543508</v>
      </c>
      <c r="O28" s="16">
        <v>2529721204</v>
      </c>
      <c r="Q28" s="43">
        <v>3818822304</v>
      </c>
    </row>
    <row r="29" spans="1:17" ht="21.75" customHeight="1" x14ac:dyDescent="0.2">
      <c r="A29" s="16" t="s">
        <v>97</v>
      </c>
      <c r="C29" s="16">
        <v>0</v>
      </c>
      <c r="E29" s="16">
        <v>0</v>
      </c>
      <c r="G29" s="16">
        <v>0</v>
      </c>
      <c r="I29" s="16">
        <v>0</v>
      </c>
      <c r="K29" s="16">
        <v>5551361</v>
      </c>
      <c r="M29" s="16">
        <v>25701649415</v>
      </c>
      <c r="O29" s="16">
        <v>28765288001</v>
      </c>
      <c r="Q29" s="43">
        <v>-3063638586</v>
      </c>
    </row>
    <row r="30" spans="1:17" ht="21.75" customHeight="1" x14ac:dyDescent="0.2">
      <c r="A30" s="16" t="s">
        <v>98</v>
      </c>
      <c r="C30" s="16">
        <v>0</v>
      </c>
      <c r="E30" s="16">
        <v>0</v>
      </c>
      <c r="G30" s="16">
        <v>0</v>
      </c>
      <c r="I30" s="16">
        <v>0</v>
      </c>
      <c r="K30" s="16">
        <v>400000</v>
      </c>
      <c r="M30" s="16">
        <v>4238977481</v>
      </c>
      <c r="O30" s="16">
        <v>1464691562</v>
      </c>
      <c r="Q30" s="43">
        <v>2774285919</v>
      </c>
    </row>
    <row r="31" spans="1:17" ht="21.75" customHeight="1" x14ac:dyDescent="0.2">
      <c r="A31" s="16" t="s">
        <v>99</v>
      </c>
      <c r="C31" s="16">
        <v>0</v>
      </c>
      <c r="E31" s="16">
        <v>0</v>
      </c>
      <c r="G31" s="16">
        <v>0</v>
      </c>
      <c r="I31" s="16">
        <v>0</v>
      </c>
      <c r="K31" s="16">
        <v>10996383</v>
      </c>
      <c r="M31" s="16">
        <v>27265273420</v>
      </c>
      <c r="O31" s="16">
        <v>29970805065</v>
      </c>
      <c r="Q31" s="43">
        <v>-2705531645</v>
      </c>
    </row>
    <row r="32" spans="1:17" ht="21.75" customHeight="1" x14ac:dyDescent="0.2">
      <c r="A32" s="16" t="s">
        <v>33</v>
      </c>
      <c r="C32" s="16">
        <v>0</v>
      </c>
      <c r="E32" s="16">
        <v>0</v>
      </c>
      <c r="G32" s="16">
        <v>0</v>
      </c>
      <c r="I32" s="16">
        <v>0</v>
      </c>
      <c r="K32" s="16">
        <v>435000</v>
      </c>
      <c r="M32" s="16">
        <v>10104396144</v>
      </c>
      <c r="O32" s="16">
        <v>8548542744</v>
      </c>
      <c r="Q32" s="43">
        <v>1555853400</v>
      </c>
    </row>
    <row r="33" spans="1:17" ht="21.75" customHeight="1" x14ac:dyDescent="0.2">
      <c r="A33" s="16" t="s">
        <v>100</v>
      </c>
      <c r="C33" s="16">
        <v>0</v>
      </c>
      <c r="E33" s="16">
        <v>0</v>
      </c>
      <c r="G33" s="16">
        <v>0</v>
      </c>
      <c r="I33" s="16">
        <v>0</v>
      </c>
      <c r="K33" s="16">
        <v>8200000</v>
      </c>
      <c r="M33" s="16">
        <v>78936329464</v>
      </c>
      <c r="O33" s="16">
        <v>66185850332</v>
      </c>
      <c r="Q33" s="43">
        <v>12750479132</v>
      </c>
    </row>
    <row r="34" spans="1:17" ht="21.75" customHeight="1" x14ac:dyDescent="0.2">
      <c r="A34" s="16" t="s">
        <v>101</v>
      </c>
      <c r="C34" s="16">
        <v>0</v>
      </c>
      <c r="E34" s="16">
        <v>0</v>
      </c>
      <c r="G34" s="16">
        <v>0</v>
      </c>
      <c r="I34" s="16">
        <v>0</v>
      </c>
      <c r="K34" s="16">
        <v>4500000</v>
      </c>
      <c r="M34" s="16">
        <v>14513550737</v>
      </c>
      <c r="O34" s="16">
        <v>14410086407</v>
      </c>
      <c r="Q34" s="43">
        <v>103464330</v>
      </c>
    </row>
    <row r="35" spans="1:17" ht="21.75" customHeight="1" x14ac:dyDescent="0.2">
      <c r="A35" s="16" t="s">
        <v>102</v>
      </c>
      <c r="C35" s="16">
        <v>0</v>
      </c>
      <c r="E35" s="16">
        <v>0</v>
      </c>
      <c r="G35" s="16">
        <v>0</v>
      </c>
      <c r="I35" s="16">
        <v>0</v>
      </c>
      <c r="K35" s="16">
        <v>20000000</v>
      </c>
      <c r="M35" s="16">
        <v>59131605516</v>
      </c>
      <c r="O35" s="16">
        <v>42995647360</v>
      </c>
      <c r="Q35" s="43">
        <v>16135958156</v>
      </c>
    </row>
    <row r="36" spans="1:17" ht="21.75" customHeight="1" x14ac:dyDescent="0.2">
      <c r="A36" s="16" t="s">
        <v>103</v>
      </c>
      <c r="C36" s="16">
        <v>0</v>
      </c>
      <c r="E36" s="16">
        <v>0</v>
      </c>
      <c r="G36" s="16">
        <v>0</v>
      </c>
      <c r="I36" s="16">
        <v>0</v>
      </c>
      <c r="K36" s="16">
        <v>8000000</v>
      </c>
      <c r="M36" s="16">
        <v>12145048653</v>
      </c>
      <c r="O36" s="16">
        <v>11470476086</v>
      </c>
      <c r="Q36" s="43">
        <v>674572567</v>
      </c>
    </row>
    <row r="37" spans="1:17" ht="21.75" customHeight="1" x14ac:dyDescent="0.2">
      <c r="A37" s="16" t="s">
        <v>20</v>
      </c>
      <c r="C37" s="16">
        <v>0</v>
      </c>
      <c r="E37" s="16">
        <v>0</v>
      </c>
      <c r="G37" s="16">
        <v>0</v>
      </c>
      <c r="I37" s="16">
        <v>0</v>
      </c>
      <c r="K37" s="16">
        <v>25300000</v>
      </c>
      <c r="M37" s="16">
        <v>72739424803</v>
      </c>
      <c r="O37" s="16">
        <v>61720913561</v>
      </c>
      <c r="Q37" s="43">
        <v>11018511242</v>
      </c>
    </row>
    <row r="38" spans="1:17" ht="21.75" customHeight="1" x14ac:dyDescent="0.2">
      <c r="A38" s="16" t="s">
        <v>104</v>
      </c>
      <c r="C38" s="16">
        <v>0</v>
      </c>
      <c r="E38" s="16">
        <v>0</v>
      </c>
      <c r="G38" s="16">
        <v>0</v>
      </c>
      <c r="I38" s="16">
        <v>0</v>
      </c>
      <c r="K38" s="16">
        <v>100000</v>
      </c>
      <c r="M38" s="16">
        <v>2788278722</v>
      </c>
      <c r="O38" s="16">
        <v>1718566088</v>
      </c>
      <c r="Q38" s="43">
        <v>1069712634</v>
      </c>
    </row>
    <row r="39" spans="1:17" ht="21.75" customHeight="1" x14ac:dyDescent="0.2">
      <c r="A39" s="16" t="s">
        <v>105</v>
      </c>
      <c r="C39" s="16">
        <v>0</v>
      </c>
      <c r="E39" s="16">
        <v>0</v>
      </c>
      <c r="G39" s="16">
        <v>0</v>
      </c>
      <c r="I39" s="16">
        <v>0</v>
      </c>
      <c r="K39" s="16">
        <v>100000</v>
      </c>
      <c r="M39" s="16">
        <v>4045484811</v>
      </c>
      <c r="O39" s="16">
        <v>3491276015</v>
      </c>
      <c r="Q39" s="43">
        <v>554208796</v>
      </c>
    </row>
    <row r="40" spans="1:17" ht="21.75" customHeight="1" x14ac:dyDescent="0.2">
      <c r="A40" s="16" t="s">
        <v>106</v>
      </c>
      <c r="C40" s="16">
        <v>0</v>
      </c>
      <c r="E40" s="16">
        <v>0</v>
      </c>
      <c r="G40" s="16">
        <v>0</v>
      </c>
      <c r="I40" s="16">
        <v>0</v>
      </c>
      <c r="K40" s="16">
        <v>4550000</v>
      </c>
      <c r="M40" s="16">
        <v>8447244216</v>
      </c>
      <c r="O40" s="16">
        <v>6598572449</v>
      </c>
      <c r="Q40" s="43">
        <v>1848671767</v>
      </c>
    </row>
    <row r="41" spans="1:17" ht="21.75" customHeight="1" x14ac:dyDescent="0.2">
      <c r="A41" s="16" t="s">
        <v>107</v>
      </c>
      <c r="C41" s="16">
        <v>0</v>
      </c>
      <c r="E41" s="16">
        <v>0</v>
      </c>
      <c r="G41" s="16">
        <v>0</v>
      </c>
      <c r="I41" s="16">
        <v>0</v>
      </c>
      <c r="K41" s="16">
        <v>11440</v>
      </c>
      <c r="M41" s="16">
        <v>323048703439</v>
      </c>
      <c r="O41" s="16">
        <v>270812590676</v>
      </c>
      <c r="Q41" s="43">
        <v>52236112763</v>
      </c>
    </row>
    <row r="42" spans="1:17" ht="21.75" customHeight="1" x14ac:dyDescent="0.2">
      <c r="A42" s="16" t="s">
        <v>108</v>
      </c>
      <c r="C42" s="16">
        <v>0</v>
      </c>
      <c r="E42" s="16">
        <v>0</v>
      </c>
      <c r="G42" s="16">
        <v>0</v>
      </c>
      <c r="I42" s="16">
        <v>0</v>
      </c>
      <c r="K42" s="16">
        <v>200000</v>
      </c>
      <c r="M42" s="16">
        <v>2280236473</v>
      </c>
      <c r="O42" s="16">
        <v>1520038618</v>
      </c>
      <c r="Q42" s="43">
        <v>760197855</v>
      </c>
    </row>
    <row r="43" spans="1:17" ht="21.75" customHeight="1" x14ac:dyDescent="0.2">
      <c r="A43" s="16" t="s">
        <v>109</v>
      </c>
      <c r="C43" s="16">
        <v>0</v>
      </c>
      <c r="E43" s="16">
        <v>0</v>
      </c>
      <c r="G43" s="16">
        <v>0</v>
      </c>
      <c r="I43" s="16">
        <v>0</v>
      </c>
      <c r="K43" s="16">
        <v>130000</v>
      </c>
      <c r="M43" s="16">
        <v>5095306474</v>
      </c>
      <c r="O43" s="16">
        <v>4474187554</v>
      </c>
      <c r="Q43" s="43">
        <v>621118920</v>
      </c>
    </row>
    <row r="44" spans="1:17" ht="21.75" customHeight="1" x14ac:dyDescent="0.2">
      <c r="A44" s="16" t="s">
        <v>110</v>
      </c>
      <c r="C44" s="16">
        <v>0</v>
      </c>
      <c r="E44" s="16">
        <v>0</v>
      </c>
      <c r="G44" s="16">
        <v>0</v>
      </c>
      <c r="I44" s="16">
        <v>0</v>
      </c>
      <c r="K44" s="16">
        <v>2448095</v>
      </c>
      <c r="M44" s="16">
        <v>3012229680</v>
      </c>
      <c r="O44" s="16">
        <v>3286665290</v>
      </c>
      <c r="Q44" s="43">
        <v>-274435610</v>
      </c>
    </row>
    <row r="45" spans="1:17" ht="21.75" customHeight="1" x14ac:dyDescent="0.2">
      <c r="A45" s="16" t="s">
        <v>111</v>
      </c>
      <c r="C45" s="16">
        <v>0</v>
      </c>
      <c r="E45" s="16">
        <v>0</v>
      </c>
      <c r="G45" s="16">
        <v>0</v>
      </c>
      <c r="I45" s="16">
        <v>0</v>
      </c>
      <c r="K45" s="16">
        <v>3752000</v>
      </c>
      <c r="M45" s="16">
        <v>56693710316</v>
      </c>
      <c r="O45" s="16">
        <v>51274105446</v>
      </c>
      <c r="Q45" s="43">
        <v>5419604870</v>
      </c>
    </row>
    <row r="46" spans="1:17" ht="21.75" customHeight="1" x14ac:dyDescent="0.2">
      <c r="A46" s="16" t="s">
        <v>112</v>
      </c>
      <c r="C46" s="16">
        <v>0</v>
      </c>
      <c r="E46" s="16">
        <v>0</v>
      </c>
      <c r="G46" s="16">
        <v>0</v>
      </c>
      <c r="I46" s="16">
        <v>0</v>
      </c>
      <c r="K46" s="16">
        <v>1100000</v>
      </c>
      <c r="M46" s="16">
        <v>16055920962</v>
      </c>
      <c r="O46" s="16">
        <v>14482478717</v>
      </c>
      <c r="Q46" s="43">
        <v>1573442245</v>
      </c>
    </row>
    <row r="47" spans="1:17" ht="21.75" customHeight="1" x14ac:dyDescent="0.2">
      <c r="A47" s="16" t="s">
        <v>113</v>
      </c>
      <c r="C47" s="16">
        <v>0</v>
      </c>
      <c r="E47" s="16">
        <v>0</v>
      </c>
      <c r="G47" s="16">
        <v>0</v>
      </c>
      <c r="I47" s="16">
        <v>0</v>
      </c>
      <c r="K47" s="16">
        <v>9000000</v>
      </c>
      <c r="M47" s="16">
        <v>61704965933</v>
      </c>
      <c r="O47" s="16">
        <v>56223262075</v>
      </c>
      <c r="Q47" s="43">
        <v>5481703858</v>
      </c>
    </row>
    <row r="48" spans="1:17" ht="21.75" customHeight="1" x14ac:dyDescent="0.2">
      <c r="A48" s="16" t="s">
        <v>151</v>
      </c>
      <c r="C48" s="16">
        <v>0</v>
      </c>
      <c r="E48" s="16">
        <v>0</v>
      </c>
      <c r="G48" s="16">
        <v>0</v>
      </c>
      <c r="I48" s="16">
        <v>0</v>
      </c>
      <c r="K48" s="16">
        <v>2000000</v>
      </c>
      <c r="M48" s="16">
        <v>39064072526</v>
      </c>
      <c r="O48" s="16">
        <v>37032419383</v>
      </c>
      <c r="Q48" s="43">
        <v>2031653143</v>
      </c>
    </row>
    <row r="49" spans="1:17" ht="21.75" customHeight="1" x14ac:dyDescent="0.2">
      <c r="A49" s="16" t="s">
        <v>39</v>
      </c>
      <c r="C49" s="16">
        <v>0</v>
      </c>
      <c r="E49" s="16">
        <v>0</v>
      </c>
      <c r="G49" s="16">
        <v>0</v>
      </c>
      <c r="I49" s="16">
        <v>0</v>
      </c>
      <c r="K49" s="16">
        <v>9661737</v>
      </c>
      <c r="M49" s="16">
        <v>80527156154</v>
      </c>
      <c r="O49" s="16">
        <v>69156216490</v>
      </c>
      <c r="Q49" s="43">
        <v>11370939664</v>
      </c>
    </row>
    <row r="50" spans="1:17" ht="21.75" customHeight="1" x14ac:dyDescent="0.2">
      <c r="A50" s="16" t="s">
        <v>114</v>
      </c>
      <c r="C50" s="16">
        <v>0</v>
      </c>
      <c r="E50" s="16">
        <v>0</v>
      </c>
      <c r="G50" s="16">
        <v>0</v>
      </c>
      <c r="I50" s="16">
        <v>0</v>
      </c>
      <c r="K50" s="16">
        <v>750000</v>
      </c>
      <c r="M50" s="16">
        <v>28375092233</v>
      </c>
      <c r="O50" s="16">
        <v>23311473000</v>
      </c>
      <c r="Q50" s="43">
        <v>5063619233</v>
      </c>
    </row>
    <row r="51" spans="1:17" ht="21.75" customHeight="1" x14ac:dyDescent="0.2">
      <c r="A51" s="16" t="s">
        <v>115</v>
      </c>
      <c r="C51" s="16">
        <v>0</v>
      </c>
      <c r="E51" s="16">
        <v>0</v>
      </c>
      <c r="G51" s="16">
        <v>0</v>
      </c>
      <c r="I51" s="16">
        <v>0</v>
      </c>
      <c r="K51" s="16">
        <v>305</v>
      </c>
      <c r="M51" s="16">
        <v>13470615</v>
      </c>
      <c r="O51" s="16">
        <v>10071627</v>
      </c>
      <c r="Q51" s="43">
        <v>3398988</v>
      </c>
    </row>
    <row r="52" spans="1:17" ht="21.75" customHeight="1" x14ac:dyDescent="0.2">
      <c r="A52" s="16" t="s">
        <v>116</v>
      </c>
      <c r="C52" s="16">
        <v>0</v>
      </c>
      <c r="E52" s="16">
        <v>0</v>
      </c>
      <c r="G52" s="16">
        <v>0</v>
      </c>
      <c r="I52" s="16">
        <v>0</v>
      </c>
      <c r="K52" s="16">
        <v>5000531</v>
      </c>
      <c r="M52" s="16">
        <v>70100886501</v>
      </c>
      <c r="O52" s="16">
        <v>50641023643</v>
      </c>
      <c r="Q52" s="43">
        <v>19459862858</v>
      </c>
    </row>
    <row r="53" spans="1:17" ht="21.75" customHeight="1" x14ac:dyDescent="0.2">
      <c r="A53" s="16" t="s">
        <v>117</v>
      </c>
      <c r="C53" s="16">
        <v>0</v>
      </c>
      <c r="E53" s="16">
        <v>0</v>
      </c>
      <c r="G53" s="16">
        <v>0</v>
      </c>
      <c r="I53" s="16">
        <v>0</v>
      </c>
      <c r="K53" s="16">
        <v>3574</v>
      </c>
      <c r="M53" s="16">
        <v>99462881801</v>
      </c>
      <c r="O53" s="16">
        <v>93267344682</v>
      </c>
      <c r="Q53" s="43">
        <v>6195537119</v>
      </c>
    </row>
    <row r="54" spans="1:17" ht="21.75" customHeight="1" x14ac:dyDescent="0.2">
      <c r="A54" s="16" t="s">
        <v>118</v>
      </c>
      <c r="C54" s="16">
        <v>0</v>
      </c>
      <c r="E54" s="16">
        <v>0</v>
      </c>
      <c r="G54" s="16">
        <v>0</v>
      </c>
      <c r="I54" s="16">
        <v>0</v>
      </c>
      <c r="K54" s="16">
        <v>39300000</v>
      </c>
      <c r="M54" s="16">
        <v>62165133143</v>
      </c>
      <c r="O54" s="16">
        <v>46692826429</v>
      </c>
      <c r="Q54" s="43">
        <v>15472306714</v>
      </c>
    </row>
    <row r="55" spans="1:17" ht="21.75" customHeight="1" x14ac:dyDescent="0.2">
      <c r="A55" s="16" t="s">
        <v>119</v>
      </c>
      <c r="C55" s="16">
        <v>0</v>
      </c>
      <c r="E55" s="16">
        <v>0</v>
      </c>
      <c r="G55" s="16">
        <v>0</v>
      </c>
      <c r="I55" s="16">
        <v>0</v>
      </c>
      <c r="K55" s="16">
        <v>28539</v>
      </c>
      <c r="M55" s="16">
        <v>17940987550</v>
      </c>
      <c r="O55" s="16">
        <v>17414030453</v>
      </c>
      <c r="Q55" s="43">
        <v>526957097</v>
      </c>
    </row>
    <row r="56" spans="1:17" ht="21.75" customHeight="1" x14ac:dyDescent="0.2">
      <c r="A56" s="16" t="s">
        <v>120</v>
      </c>
      <c r="C56" s="16">
        <v>0</v>
      </c>
      <c r="E56" s="16">
        <v>0</v>
      </c>
      <c r="G56" s="16">
        <v>0</v>
      </c>
      <c r="I56" s="16">
        <v>0</v>
      </c>
      <c r="K56" s="16">
        <v>648</v>
      </c>
      <c r="M56" s="16">
        <v>5928380</v>
      </c>
      <c r="O56" s="16">
        <v>4114713</v>
      </c>
      <c r="Q56" s="43">
        <v>1813667</v>
      </c>
    </row>
    <row r="57" spans="1:17" ht="21.75" customHeight="1" x14ac:dyDescent="0.2">
      <c r="A57" s="16" t="s">
        <v>121</v>
      </c>
      <c r="C57" s="16">
        <v>0</v>
      </c>
      <c r="E57" s="16">
        <v>0</v>
      </c>
      <c r="G57" s="16">
        <v>0</v>
      </c>
      <c r="I57" s="16">
        <v>0</v>
      </c>
      <c r="K57" s="16">
        <v>23000000</v>
      </c>
      <c r="M57" s="16">
        <v>55606860284</v>
      </c>
      <c r="O57" s="16">
        <v>44997532927</v>
      </c>
      <c r="Q57" s="43">
        <v>10609327357</v>
      </c>
    </row>
    <row r="58" spans="1:17" ht="21.75" customHeight="1" x14ac:dyDescent="0.2">
      <c r="A58" s="16" t="s">
        <v>122</v>
      </c>
      <c r="C58" s="16">
        <v>0</v>
      </c>
      <c r="E58" s="16">
        <v>0</v>
      </c>
      <c r="G58" s="16">
        <v>0</v>
      </c>
      <c r="I58" s="16">
        <v>0</v>
      </c>
      <c r="K58" s="16">
        <v>4600000</v>
      </c>
      <c r="M58" s="16">
        <v>18257768111</v>
      </c>
      <c r="O58" s="16">
        <v>17354358069</v>
      </c>
      <c r="Q58" s="43">
        <v>903410042</v>
      </c>
    </row>
    <row r="59" spans="1:17" ht="21.75" customHeight="1" x14ac:dyDescent="0.2">
      <c r="A59" s="16" t="s">
        <v>123</v>
      </c>
      <c r="C59" s="16">
        <v>0</v>
      </c>
      <c r="E59" s="16">
        <v>0</v>
      </c>
      <c r="G59" s="16">
        <v>0</v>
      </c>
      <c r="I59" s="16">
        <v>0</v>
      </c>
      <c r="K59" s="16">
        <v>100000</v>
      </c>
      <c r="M59" s="16">
        <v>6611495019</v>
      </c>
      <c r="O59" s="16">
        <v>4948146833</v>
      </c>
      <c r="Q59" s="43">
        <v>1663348186</v>
      </c>
    </row>
    <row r="60" spans="1:17" ht="21.75" customHeight="1" x14ac:dyDescent="0.2">
      <c r="A60" s="16" t="s">
        <v>124</v>
      </c>
      <c r="C60" s="16">
        <v>0</v>
      </c>
      <c r="E60" s="16">
        <v>0</v>
      </c>
      <c r="G60" s="16">
        <v>0</v>
      </c>
      <c r="I60" s="16">
        <v>0</v>
      </c>
      <c r="K60" s="16">
        <v>600000</v>
      </c>
      <c r="M60" s="16">
        <v>48024264300</v>
      </c>
      <c r="O60" s="16">
        <v>42284233883</v>
      </c>
      <c r="Q60" s="43">
        <v>5740030417</v>
      </c>
    </row>
    <row r="61" spans="1:17" ht="21.75" customHeight="1" x14ac:dyDescent="0.2">
      <c r="A61" s="16" t="s">
        <v>125</v>
      </c>
      <c r="C61" s="16">
        <v>0</v>
      </c>
      <c r="E61" s="16">
        <v>0</v>
      </c>
      <c r="G61" s="16">
        <v>0</v>
      </c>
      <c r="I61" s="16">
        <v>0</v>
      </c>
      <c r="K61" s="16">
        <v>600000</v>
      </c>
      <c r="M61" s="16">
        <v>5055537933</v>
      </c>
      <c r="O61" s="16">
        <v>3988517808</v>
      </c>
      <c r="Q61" s="43">
        <v>1067020125</v>
      </c>
    </row>
    <row r="62" spans="1:17" ht="21.75" customHeight="1" x14ac:dyDescent="0.2">
      <c r="A62" s="16" t="s">
        <v>126</v>
      </c>
      <c r="C62" s="16">
        <v>0</v>
      </c>
      <c r="E62" s="16">
        <v>0</v>
      </c>
      <c r="G62" s="16">
        <v>0</v>
      </c>
      <c r="I62" s="16">
        <v>0</v>
      </c>
      <c r="K62" s="16">
        <v>1600000</v>
      </c>
      <c r="M62" s="16">
        <v>7956292191</v>
      </c>
      <c r="O62" s="16">
        <v>7771293081</v>
      </c>
      <c r="Q62" s="43">
        <v>184999110</v>
      </c>
    </row>
    <row r="63" spans="1:17" ht="21.75" customHeight="1" x14ac:dyDescent="0.2">
      <c r="A63" s="16" t="s">
        <v>127</v>
      </c>
      <c r="C63" s="16">
        <v>0</v>
      </c>
      <c r="E63" s="16">
        <v>0</v>
      </c>
      <c r="G63" s="16">
        <v>0</v>
      </c>
      <c r="I63" s="16">
        <v>0</v>
      </c>
      <c r="K63" s="16">
        <v>100000</v>
      </c>
      <c r="M63" s="16">
        <v>6221532910</v>
      </c>
      <c r="O63" s="16">
        <v>4633310337</v>
      </c>
      <c r="Q63" s="43">
        <v>1588222573</v>
      </c>
    </row>
    <row r="64" spans="1:17" ht="21.75" customHeight="1" x14ac:dyDescent="0.2">
      <c r="A64" s="16" t="s">
        <v>128</v>
      </c>
      <c r="C64" s="16">
        <v>0</v>
      </c>
      <c r="E64" s="16">
        <v>0</v>
      </c>
      <c r="G64" s="16">
        <v>0</v>
      </c>
      <c r="I64" s="16">
        <v>0</v>
      </c>
      <c r="K64" s="16">
        <v>600000</v>
      </c>
      <c r="M64" s="16">
        <v>10169771152</v>
      </c>
      <c r="O64" s="16">
        <v>8636775369</v>
      </c>
      <c r="Q64" s="43">
        <v>1532995783</v>
      </c>
    </row>
    <row r="65" spans="1:17" ht="21.75" customHeight="1" x14ac:dyDescent="0.2">
      <c r="A65" s="16" t="s">
        <v>129</v>
      </c>
      <c r="C65" s="16">
        <v>0</v>
      </c>
      <c r="E65" s="16">
        <v>0</v>
      </c>
      <c r="G65" s="16">
        <v>0</v>
      </c>
      <c r="I65" s="16">
        <v>0</v>
      </c>
      <c r="K65" s="16">
        <v>5605883</v>
      </c>
      <c r="M65" s="16">
        <v>26059178656</v>
      </c>
      <c r="O65" s="16">
        <v>22825452032</v>
      </c>
      <c r="Q65" s="43">
        <v>3233726624</v>
      </c>
    </row>
    <row r="66" spans="1:17" ht="21.75" customHeight="1" x14ac:dyDescent="0.2">
      <c r="A66" s="16" t="s">
        <v>130</v>
      </c>
      <c r="C66" s="16">
        <v>0</v>
      </c>
      <c r="E66" s="16">
        <v>0</v>
      </c>
      <c r="G66" s="16">
        <v>0</v>
      </c>
      <c r="I66" s="16">
        <v>0</v>
      </c>
      <c r="K66" s="16">
        <v>3300000</v>
      </c>
      <c r="M66" s="16">
        <v>13455145744</v>
      </c>
      <c r="O66" s="16">
        <v>9332445648</v>
      </c>
      <c r="Q66" s="43">
        <v>4122700096</v>
      </c>
    </row>
    <row r="67" spans="1:17" ht="21.75" customHeight="1" x14ac:dyDescent="0.2">
      <c r="A67" s="16" t="s">
        <v>131</v>
      </c>
      <c r="C67" s="16">
        <v>0</v>
      </c>
      <c r="E67" s="16">
        <v>0</v>
      </c>
      <c r="G67" s="16">
        <v>0</v>
      </c>
      <c r="I67" s="16">
        <v>0</v>
      </c>
      <c r="K67" s="16">
        <v>6000000</v>
      </c>
      <c r="M67" s="16">
        <v>65034755249</v>
      </c>
      <c r="O67" s="16">
        <v>45120465000</v>
      </c>
      <c r="Q67" s="43">
        <v>19914290249</v>
      </c>
    </row>
    <row r="68" spans="1:17" ht="21.75" customHeight="1" x14ac:dyDescent="0.2">
      <c r="A68" s="16" t="s">
        <v>132</v>
      </c>
      <c r="C68" s="16">
        <v>0</v>
      </c>
      <c r="E68" s="16">
        <v>0</v>
      </c>
      <c r="G68" s="16">
        <v>0</v>
      </c>
      <c r="I68" s="16">
        <v>0</v>
      </c>
      <c r="K68" s="16">
        <v>1500000</v>
      </c>
      <c r="M68" s="16">
        <v>20941858469</v>
      </c>
      <c r="O68" s="16">
        <v>12031727936</v>
      </c>
      <c r="Q68" s="43">
        <v>8910130533</v>
      </c>
    </row>
    <row r="69" spans="1:17" ht="21.75" customHeight="1" x14ac:dyDescent="0.2">
      <c r="A69" s="16" t="s">
        <v>133</v>
      </c>
      <c r="C69" s="16">
        <v>0</v>
      </c>
      <c r="E69" s="16">
        <v>0</v>
      </c>
      <c r="G69" s="16">
        <v>0</v>
      </c>
      <c r="I69" s="16">
        <v>0</v>
      </c>
      <c r="K69" s="16">
        <v>4000000</v>
      </c>
      <c r="M69" s="16">
        <v>23706385259</v>
      </c>
      <c r="O69" s="16">
        <v>26704247088</v>
      </c>
      <c r="Q69" s="43">
        <v>-2997861829</v>
      </c>
    </row>
    <row r="70" spans="1:17" ht="21.75" customHeight="1" x14ac:dyDescent="0.2">
      <c r="A70" s="16" t="s">
        <v>134</v>
      </c>
      <c r="C70" s="16">
        <v>0</v>
      </c>
      <c r="E70" s="16">
        <v>0</v>
      </c>
      <c r="G70" s="16">
        <v>0</v>
      </c>
      <c r="I70" s="16">
        <v>0</v>
      </c>
      <c r="K70" s="16">
        <v>210000</v>
      </c>
      <c r="M70" s="16">
        <v>15315687498</v>
      </c>
      <c r="O70" s="16">
        <v>9860498510</v>
      </c>
      <c r="Q70" s="43">
        <v>5455188988</v>
      </c>
    </row>
    <row r="71" spans="1:17" ht="21.75" customHeight="1" x14ac:dyDescent="0.2">
      <c r="A71" s="16" t="s">
        <v>23</v>
      </c>
      <c r="C71" s="16">
        <v>0</v>
      </c>
      <c r="E71" s="16">
        <v>0</v>
      </c>
      <c r="G71" s="16">
        <v>0</v>
      </c>
      <c r="I71" s="16">
        <v>0</v>
      </c>
      <c r="K71" s="16">
        <v>6067523</v>
      </c>
      <c r="M71" s="16">
        <v>28846475918</v>
      </c>
      <c r="O71" s="16">
        <v>22475691070</v>
      </c>
      <c r="Q71" s="43">
        <v>6370784848</v>
      </c>
    </row>
    <row r="72" spans="1:17" ht="21.75" customHeight="1" x14ac:dyDescent="0.2">
      <c r="A72" s="16" t="s">
        <v>41</v>
      </c>
      <c r="C72" s="16">
        <v>0</v>
      </c>
      <c r="E72" s="16">
        <v>0</v>
      </c>
      <c r="G72" s="16">
        <v>0</v>
      </c>
      <c r="I72" s="16">
        <v>0</v>
      </c>
      <c r="K72" s="16">
        <v>1832253</v>
      </c>
      <c r="M72" s="16">
        <v>13049810219</v>
      </c>
      <c r="O72" s="16">
        <v>11486451602</v>
      </c>
      <c r="Q72" s="43">
        <v>1563358617</v>
      </c>
    </row>
    <row r="73" spans="1:17" ht="21.75" customHeight="1" x14ac:dyDescent="0.2">
      <c r="A73" s="16" t="s">
        <v>135</v>
      </c>
      <c r="C73" s="16">
        <v>0</v>
      </c>
      <c r="E73" s="16">
        <v>0</v>
      </c>
      <c r="G73" s="16">
        <v>0</v>
      </c>
      <c r="I73" s="16">
        <v>0</v>
      </c>
      <c r="K73" s="16">
        <v>1600000</v>
      </c>
      <c r="M73" s="16">
        <v>8425457885</v>
      </c>
      <c r="O73" s="16">
        <v>6616247199</v>
      </c>
      <c r="Q73" s="43">
        <v>1809210686</v>
      </c>
    </row>
    <row r="74" spans="1:17" ht="21.75" customHeight="1" x14ac:dyDescent="0.2">
      <c r="A74" s="16" t="s">
        <v>136</v>
      </c>
      <c r="C74" s="16">
        <v>0</v>
      </c>
      <c r="E74" s="16">
        <v>0</v>
      </c>
      <c r="G74" s="16">
        <v>0</v>
      </c>
      <c r="I74" s="16">
        <v>0</v>
      </c>
      <c r="K74" s="16">
        <v>597321</v>
      </c>
      <c r="M74" s="16">
        <v>1873136870</v>
      </c>
      <c r="O74" s="16">
        <v>1844649724</v>
      </c>
      <c r="Q74" s="43">
        <v>28487146</v>
      </c>
    </row>
    <row r="75" spans="1:17" ht="21.75" customHeight="1" x14ac:dyDescent="0.2">
      <c r="A75" s="16" t="s">
        <v>137</v>
      </c>
      <c r="C75" s="16">
        <v>0</v>
      </c>
      <c r="E75" s="16">
        <v>0</v>
      </c>
      <c r="G75" s="16">
        <v>0</v>
      </c>
      <c r="I75" s="16">
        <v>0</v>
      </c>
      <c r="K75" s="16">
        <v>3050000</v>
      </c>
      <c r="M75" s="16">
        <v>63155695895</v>
      </c>
      <c r="O75" s="16">
        <v>34677660084</v>
      </c>
      <c r="Q75" s="43">
        <v>28478035811</v>
      </c>
    </row>
    <row r="76" spans="1:17" ht="21.75" customHeight="1" x14ac:dyDescent="0.2">
      <c r="A76" s="16" t="s">
        <v>138</v>
      </c>
      <c r="C76" s="16">
        <v>0</v>
      </c>
      <c r="E76" s="16">
        <v>0</v>
      </c>
      <c r="G76" s="16">
        <v>0</v>
      </c>
      <c r="I76" s="16">
        <v>0</v>
      </c>
      <c r="K76" s="16">
        <v>4800000</v>
      </c>
      <c r="M76" s="16">
        <v>12888396626</v>
      </c>
      <c r="O76" s="16">
        <v>9931790363</v>
      </c>
      <c r="Q76" s="43">
        <v>2956606263</v>
      </c>
    </row>
    <row r="77" spans="1:17" ht="21.75" customHeight="1" x14ac:dyDescent="0.2">
      <c r="A77" s="16" t="s">
        <v>27</v>
      </c>
      <c r="C77" s="16">
        <v>0</v>
      </c>
      <c r="E77" s="16">
        <v>0</v>
      </c>
      <c r="G77" s="16">
        <v>0</v>
      </c>
      <c r="I77" s="16">
        <v>0</v>
      </c>
      <c r="K77" s="16">
        <v>5167106</v>
      </c>
      <c r="M77" s="16">
        <v>36413680271</v>
      </c>
      <c r="O77" s="16">
        <v>27384784203</v>
      </c>
      <c r="Q77" s="43">
        <v>9028896068</v>
      </c>
    </row>
    <row r="78" spans="1:17" ht="21.75" customHeight="1" x14ac:dyDescent="0.2">
      <c r="A78" s="16" t="s">
        <v>139</v>
      </c>
      <c r="C78" s="16">
        <v>0</v>
      </c>
      <c r="E78" s="16">
        <v>0</v>
      </c>
      <c r="G78" s="16">
        <v>0</v>
      </c>
      <c r="I78" s="16">
        <v>0</v>
      </c>
      <c r="K78" s="16">
        <v>12233034</v>
      </c>
      <c r="M78" s="16">
        <v>22880567033</v>
      </c>
      <c r="O78" s="16">
        <v>22624551093</v>
      </c>
      <c r="Q78" s="43">
        <v>256015940</v>
      </c>
    </row>
    <row r="79" spans="1:17" ht="21.75" customHeight="1" x14ac:dyDescent="0.2">
      <c r="A79" s="16" t="s">
        <v>140</v>
      </c>
      <c r="C79" s="16">
        <v>0</v>
      </c>
      <c r="E79" s="16">
        <v>0</v>
      </c>
      <c r="G79" s="16">
        <v>0</v>
      </c>
      <c r="I79" s="16">
        <v>0</v>
      </c>
      <c r="K79" s="16">
        <v>149258</v>
      </c>
      <c r="M79" s="16">
        <v>1589037180</v>
      </c>
      <c r="O79" s="16">
        <v>1556009282</v>
      </c>
      <c r="Q79" s="43">
        <v>33027898</v>
      </c>
    </row>
    <row r="80" spans="1:17" ht="21.75" customHeight="1" x14ac:dyDescent="0.2">
      <c r="A80" s="16" t="s">
        <v>141</v>
      </c>
      <c r="C80" s="16">
        <v>0</v>
      </c>
      <c r="E80" s="16">
        <v>0</v>
      </c>
      <c r="G80" s="16">
        <v>0</v>
      </c>
      <c r="I80" s="16">
        <v>0</v>
      </c>
      <c r="K80" s="16">
        <v>1200000</v>
      </c>
      <c r="M80" s="16">
        <v>5858362127</v>
      </c>
      <c r="O80" s="16">
        <v>5029362550</v>
      </c>
      <c r="Q80" s="43">
        <v>828999577</v>
      </c>
    </row>
    <row r="81" spans="1:17" ht="21.75" customHeight="1" x14ac:dyDescent="0.2">
      <c r="A81" s="16" t="s">
        <v>142</v>
      </c>
      <c r="C81" s="16">
        <v>0</v>
      </c>
      <c r="E81" s="16">
        <v>0</v>
      </c>
      <c r="G81" s="16">
        <v>0</v>
      </c>
      <c r="I81" s="16">
        <v>0</v>
      </c>
      <c r="K81" s="16">
        <v>25000000</v>
      </c>
      <c r="M81" s="16">
        <v>51100832845</v>
      </c>
      <c r="O81" s="16">
        <v>45296836975</v>
      </c>
      <c r="Q81" s="43">
        <v>5803995870</v>
      </c>
    </row>
    <row r="82" spans="1:17" ht="21.75" customHeight="1" x14ac:dyDescent="0.2">
      <c r="A82" s="16" t="s">
        <v>143</v>
      </c>
      <c r="C82" s="16">
        <v>0</v>
      </c>
      <c r="E82" s="16">
        <v>0</v>
      </c>
      <c r="G82" s="16">
        <v>0</v>
      </c>
      <c r="I82" s="16">
        <v>0</v>
      </c>
      <c r="K82" s="16">
        <v>6550000</v>
      </c>
      <c r="M82" s="16">
        <v>61702840140</v>
      </c>
      <c r="O82" s="16">
        <v>43039770114</v>
      </c>
      <c r="Q82" s="43">
        <v>18663070026</v>
      </c>
    </row>
    <row r="83" spans="1:17" ht="21.75" customHeight="1" x14ac:dyDescent="0.2">
      <c r="A83" s="16" t="s">
        <v>144</v>
      </c>
      <c r="C83" s="16">
        <v>0</v>
      </c>
      <c r="E83" s="16">
        <v>0</v>
      </c>
      <c r="G83" s="16">
        <v>0</v>
      </c>
      <c r="I83" s="16">
        <v>0</v>
      </c>
      <c r="K83" s="16">
        <v>191827</v>
      </c>
      <c r="M83" s="16">
        <v>10957468527</v>
      </c>
      <c r="O83" s="16">
        <v>12745183693</v>
      </c>
      <c r="Q83" s="43">
        <v>-1787715166</v>
      </c>
    </row>
    <row r="84" spans="1:17" ht="21.75" customHeight="1" x14ac:dyDescent="0.2">
      <c r="A84" s="16" t="s">
        <v>145</v>
      </c>
      <c r="C84" s="16">
        <v>0</v>
      </c>
      <c r="E84" s="16">
        <v>0</v>
      </c>
      <c r="G84" s="16">
        <v>0</v>
      </c>
      <c r="I84" s="16">
        <v>0</v>
      </c>
      <c r="K84" s="16">
        <v>5050000</v>
      </c>
      <c r="M84" s="16">
        <v>17681678079</v>
      </c>
      <c r="O84" s="16">
        <v>15906621422</v>
      </c>
      <c r="Q84" s="43">
        <v>1775056657</v>
      </c>
    </row>
    <row r="85" spans="1:17" ht="21.75" customHeight="1" x14ac:dyDescent="0.2">
      <c r="A85" s="16" t="s">
        <v>146</v>
      </c>
      <c r="C85" s="16">
        <v>0</v>
      </c>
      <c r="E85" s="16">
        <v>0</v>
      </c>
      <c r="G85" s="16">
        <v>0</v>
      </c>
      <c r="I85" s="16">
        <v>0</v>
      </c>
      <c r="K85" s="16">
        <v>10000000</v>
      </c>
      <c r="M85" s="16">
        <v>62694491722</v>
      </c>
      <c r="O85" s="16">
        <v>40007610300</v>
      </c>
      <c r="Q85" s="43">
        <v>22686881422</v>
      </c>
    </row>
    <row r="86" spans="1:17" ht="21.75" customHeight="1" x14ac:dyDescent="0.2">
      <c r="A86" s="16" t="s">
        <v>147</v>
      </c>
      <c r="C86" s="16">
        <v>0</v>
      </c>
      <c r="E86" s="16">
        <v>0</v>
      </c>
      <c r="G86" s="16">
        <v>0</v>
      </c>
      <c r="I86" s="16">
        <v>0</v>
      </c>
      <c r="K86" s="16">
        <v>400000</v>
      </c>
      <c r="M86" s="16">
        <v>5465423174</v>
      </c>
      <c r="O86" s="16">
        <v>4965093074</v>
      </c>
      <c r="Q86" s="43">
        <v>500330100</v>
      </c>
    </row>
    <row r="87" spans="1:17" ht="21.75" customHeight="1" x14ac:dyDescent="0.2">
      <c r="A87" s="16" t="s">
        <v>43</v>
      </c>
      <c r="C87" s="16">
        <v>0</v>
      </c>
      <c r="E87" s="16">
        <v>0</v>
      </c>
      <c r="G87" s="16">
        <v>0</v>
      </c>
      <c r="I87" s="16">
        <v>0</v>
      </c>
      <c r="K87" s="16">
        <v>1542189</v>
      </c>
      <c r="M87" s="16">
        <v>7650319018</v>
      </c>
      <c r="O87" s="16">
        <v>6859745031</v>
      </c>
      <c r="Q87" s="43">
        <v>790573987</v>
      </c>
    </row>
    <row r="88" spans="1:17" ht="21.75" customHeight="1" x14ac:dyDescent="0.2">
      <c r="A88" s="19" t="s">
        <v>156</v>
      </c>
      <c r="C88" s="19">
        <v>0</v>
      </c>
      <c r="E88" s="19">
        <v>0</v>
      </c>
      <c r="G88" s="19">
        <v>0</v>
      </c>
      <c r="I88" s="19">
        <v>0</v>
      </c>
      <c r="K88" s="19">
        <v>350000</v>
      </c>
      <c r="M88" s="19">
        <v>281832214563</v>
      </c>
      <c r="O88" s="19">
        <v>278045212265</v>
      </c>
      <c r="Q88" s="44">
        <v>3787002298</v>
      </c>
    </row>
    <row r="89" spans="1:17" ht="21.75" customHeight="1" thickBot="1" x14ac:dyDescent="0.25">
      <c r="A89" s="24" t="s">
        <v>51</v>
      </c>
      <c r="C89" s="21">
        <f>SUM(C8:C88)</f>
        <v>145739652</v>
      </c>
      <c r="E89" s="21">
        <f>SUM(E8:E88)</f>
        <v>990534232336</v>
      </c>
      <c r="G89" s="21">
        <f>SUM(G8:G88)</f>
        <v>792847690277</v>
      </c>
      <c r="I89" s="21">
        <f>SUM(I8:I88)</f>
        <v>197686542059</v>
      </c>
      <c r="K89" s="21">
        <f>SUM(K8:K88)</f>
        <v>696841977</v>
      </c>
      <c r="M89" s="21">
        <f>SUM(M8:M88)</f>
        <v>4963358290240</v>
      </c>
      <c r="O89" s="21">
        <f>SUM(O8:O88)</f>
        <v>4030922900973</v>
      </c>
      <c r="Q89" s="45">
        <f>SUM(Q8:Q88)</f>
        <v>932435389267</v>
      </c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79998168889431442"/>
    <pageSetUpPr fitToPage="1"/>
  </sheetPr>
  <dimension ref="A1:R35"/>
  <sheetViews>
    <sheetView rightToLeft="1" workbookViewId="0">
      <pane ySplit="7" topLeftCell="A29" activePane="bottomLeft" state="frozen"/>
      <selection pane="bottomLeft" activeCell="Q35" sqref="Q35:R35"/>
    </sheetView>
  </sheetViews>
  <sheetFormatPr defaultRowHeight="12.75" x14ac:dyDescent="0.2"/>
  <cols>
    <col min="1" max="1" width="22.85546875" style="5" bestFit="1" customWidth="1"/>
    <col min="2" max="2" width="1.28515625" style="5" customWidth="1"/>
    <col min="3" max="3" width="13.140625" style="5" bestFit="1" customWidth="1"/>
    <col min="4" max="4" width="1.28515625" style="5" customWidth="1"/>
    <col min="5" max="5" width="18.5703125" style="5" bestFit="1" customWidth="1"/>
    <col min="6" max="6" width="1.28515625" style="5" customWidth="1"/>
    <col min="7" max="7" width="18.5703125" style="5" bestFit="1" customWidth="1"/>
    <col min="8" max="8" width="1.28515625" style="5" customWidth="1"/>
    <col min="9" max="9" width="26.28515625" style="5" bestFit="1" customWidth="1"/>
    <col min="10" max="10" width="1.28515625" style="5" customWidth="1"/>
    <col min="11" max="11" width="13.140625" style="5" bestFit="1" customWidth="1"/>
    <col min="12" max="12" width="1.28515625" style="5" customWidth="1"/>
    <col min="13" max="13" width="18.5703125" style="5" bestFit="1" customWidth="1"/>
    <col min="14" max="14" width="1.28515625" style="5" customWidth="1"/>
    <col min="15" max="15" width="18.5703125" style="5" bestFit="1" customWidth="1"/>
    <col min="16" max="16" width="1.28515625" style="5" customWidth="1"/>
    <col min="17" max="17" width="20.42578125" style="5" customWidth="1"/>
    <col min="18" max="18" width="1.28515625" style="5" customWidth="1"/>
    <col min="19" max="19" width="0.28515625" style="5" customWidth="1"/>
    <col min="20" max="16384" width="9.140625" style="5"/>
  </cols>
  <sheetData>
    <row r="1" spans="1:18" ht="29.1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21.7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1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4.45" customHeight="1" x14ac:dyDescent="0.2"/>
    <row r="5" spans="1:18" ht="24" customHeight="1" x14ac:dyDescent="0.2">
      <c r="A5" s="7" t="s">
        <v>222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24" customHeight="1" x14ac:dyDescent="0.2">
      <c r="A6" s="8" t="s">
        <v>72</v>
      </c>
      <c r="C6" s="8" t="s">
        <v>88</v>
      </c>
      <c r="D6" s="8"/>
      <c r="E6" s="8"/>
      <c r="F6" s="8"/>
      <c r="G6" s="8"/>
      <c r="H6" s="8"/>
      <c r="I6" s="8"/>
      <c r="K6" s="8" t="s">
        <v>89</v>
      </c>
      <c r="L6" s="8"/>
      <c r="M6" s="8"/>
      <c r="N6" s="8"/>
      <c r="O6" s="8"/>
      <c r="P6" s="8"/>
      <c r="Q6" s="8"/>
      <c r="R6" s="8"/>
    </row>
    <row r="7" spans="1:18" ht="44.25" customHeight="1" x14ac:dyDescent="0.2">
      <c r="A7" s="8"/>
      <c r="C7" s="22" t="s">
        <v>13</v>
      </c>
      <c r="D7" s="9"/>
      <c r="E7" s="22" t="s">
        <v>15</v>
      </c>
      <c r="F7" s="9"/>
      <c r="G7" s="22" t="s">
        <v>201</v>
      </c>
      <c r="H7" s="9"/>
      <c r="I7" s="22" t="s">
        <v>223</v>
      </c>
      <c r="K7" s="22" t="s">
        <v>13</v>
      </c>
      <c r="L7" s="9"/>
      <c r="M7" s="22" t="s">
        <v>15</v>
      </c>
      <c r="N7" s="9"/>
      <c r="O7" s="22" t="s">
        <v>201</v>
      </c>
      <c r="P7" s="9"/>
      <c r="Q7" s="23" t="s">
        <v>223</v>
      </c>
      <c r="R7" s="23"/>
    </row>
    <row r="8" spans="1:18" ht="21.75" customHeight="1" x14ac:dyDescent="0.2">
      <c r="A8" s="14" t="s">
        <v>23</v>
      </c>
      <c r="C8" s="41">
        <v>7000000</v>
      </c>
      <c r="D8" s="42"/>
      <c r="E8" s="41">
        <v>38549689500</v>
      </c>
      <c r="F8" s="42"/>
      <c r="G8" s="41">
        <v>34854581983</v>
      </c>
      <c r="H8" s="42"/>
      <c r="I8" s="41">
        <v>3695107516</v>
      </c>
      <c r="J8" s="42"/>
      <c r="K8" s="41">
        <v>7000000</v>
      </c>
      <c r="L8" s="42"/>
      <c r="M8" s="41">
        <v>38549689500</v>
      </c>
      <c r="N8" s="42"/>
      <c r="O8" s="41">
        <v>27615189569</v>
      </c>
      <c r="P8" s="42"/>
      <c r="Q8" s="54">
        <v>10934499931</v>
      </c>
      <c r="R8" s="54"/>
    </row>
    <row r="9" spans="1:18" ht="21.75" customHeight="1" x14ac:dyDescent="0.2">
      <c r="A9" s="16" t="s">
        <v>36</v>
      </c>
      <c r="C9" s="43">
        <v>16340000</v>
      </c>
      <c r="D9" s="42"/>
      <c r="E9" s="43">
        <v>164731108688</v>
      </c>
      <c r="F9" s="42"/>
      <c r="G9" s="43">
        <v>339272292460</v>
      </c>
      <c r="H9" s="42"/>
      <c r="I9" s="43">
        <v>-174541183772</v>
      </c>
      <c r="J9" s="42"/>
      <c r="K9" s="43">
        <v>16340000</v>
      </c>
      <c r="L9" s="42"/>
      <c r="M9" s="43">
        <v>164731108688</v>
      </c>
      <c r="N9" s="42"/>
      <c r="O9" s="43">
        <v>109504095098</v>
      </c>
      <c r="P9" s="42"/>
      <c r="Q9" s="55">
        <v>55227013590</v>
      </c>
      <c r="R9" s="55"/>
    </row>
    <row r="10" spans="1:18" ht="21.75" customHeight="1" x14ac:dyDescent="0.2">
      <c r="A10" s="16" t="s">
        <v>34</v>
      </c>
      <c r="C10" s="43">
        <v>3500000</v>
      </c>
      <c r="D10" s="42"/>
      <c r="E10" s="43">
        <v>14516910100</v>
      </c>
      <c r="F10" s="42"/>
      <c r="G10" s="43">
        <v>13886816322</v>
      </c>
      <c r="H10" s="42"/>
      <c r="I10" s="43">
        <v>630093777</v>
      </c>
      <c r="J10" s="42"/>
      <c r="K10" s="43">
        <v>3500000</v>
      </c>
      <c r="L10" s="42"/>
      <c r="M10" s="43">
        <v>14516910100</v>
      </c>
      <c r="N10" s="42"/>
      <c r="O10" s="43">
        <v>8925484944</v>
      </c>
      <c r="P10" s="42"/>
      <c r="Q10" s="55">
        <v>5591425156</v>
      </c>
      <c r="R10" s="55"/>
    </row>
    <row r="11" spans="1:18" ht="21.75" customHeight="1" x14ac:dyDescent="0.2">
      <c r="A11" s="16" t="s">
        <v>40</v>
      </c>
      <c r="C11" s="43">
        <v>10000000</v>
      </c>
      <c r="D11" s="42"/>
      <c r="E11" s="43">
        <v>40484616000</v>
      </c>
      <c r="F11" s="42"/>
      <c r="G11" s="43">
        <v>37640622514</v>
      </c>
      <c r="H11" s="42"/>
      <c r="I11" s="43">
        <v>2843993485</v>
      </c>
      <c r="J11" s="42"/>
      <c r="K11" s="43">
        <v>10000000</v>
      </c>
      <c r="L11" s="42"/>
      <c r="M11" s="43">
        <v>40484616000</v>
      </c>
      <c r="N11" s="42"/>
      <c r="O11" s="43">
        <v>29673795244</v>
      </c>
      <c r="P11" s="42"/>
      <c r="Q11" s="55">
        <v>10810820756</v>
      </c>
      <c r="R11" s="55"/>
    </row>
    <row r="12" spans="1:18" ht="21.75" customHeight="1" x14ac:dyDescent="0.2">
      <c r="A12" s="16" t="s">
        <v>20</v>
      </c>
      <c r="C12" s="43">
        <v>19400000</v>
      </c>
      <c r="D12" s="42"/>
      <c r="E12" s="43">
        <v>83737665300</v>
      </c>
      <c r="F12" s="42"/>
      <c r="G12" s="43">
        <v>71238133023</v>
      </c>
      <c r="H12" s="42"/>
      <c r="I12" s="43">
        <v>12499532276</v>
      </c>
      <c r="J12" s="42"/>
      <c r="K12" s="43">
        <v>19400000</v>
      </c>
      <c r="L12" s="42"/>
      <c r="M12" s="43">
        <v>83737665300</v>
      </c>
      <c r="N12" s="42"/>
      <c r="O12" s="43">
        <v>60644350235</v>
      </c>
      <c r="P12" s="42"/>
      <c r="Q12" s="55">
        <v>23093315065</v>
      </c>
      <c r="R12" s="55"/>
    </row>
    <row r="13" spans="1:18" ht="21.75" customHeight="1" x14ac:dyDescent="0.2">
      <c r="A13" s="16" t="s">
        <v>42</v>
      </c>
      <c r="C13" s="43">
        <v>27540000</v>
      </c>
      <c r="D13" s="42"/>
      <c r="E13" s="43">
        <v>230094315036</v>
      </c>
      <c r="F13" s="42"/>
      <c r="G13" s="43">
        <v>204233112826</v>
      </c>
      <c r="H13" s="42"/>
      <c r="I13" s="43">
        <v>25861202209</v>
      </c>
      <c r="J13" s="42"/>
      <c r="K13" s="43">
        <v>27540000</v>
      </c>
      <c r="L13" s="42"/>
      <c r="M13" s="43">
        <v>230094315036</v>
      </c>
      <c r="N13" s="42"/>
      <c r="O13" s="43">
        <v>204233112826</v>
      </c>
      <c r="P13" s="42"/>
      <c r="Q13" s="55">
        <v>25861202209</v>
      </c>
      <c r="R13" s="55"/>
    </row>
    <row r="14" spans="1:18" ht="21.75" customHeight="1" x14ac:dyDescent="0.2">
      <c r="A14" s="16" t="s">
        <v>46</v>
      </c>
      <c r="C14" s="43">
        <v>16500000</v>
      </c>
      <c r="D14" s="42"/>
      <c r="E14" s="43">
        <v>63361400850</v>
      </c>
      <c r="F14" s="42"/>
      <c r="G14" s="43">
        <v>57407526783</v>
      </c>
      <c r="H14" s="42"/>
      <c r="I14" s="43">
        <v>5953874066</v>
      </c>
      <c r="J14" s="42"/>
      <c r="K14" s="43">
        <v>16500000</v>
      </c>
      <c r="L14" s="42"/>
      <c r="M14" s="43">
        <v>63361400850</v>
      </c>
      <c r="N14" s="42"/>
      <c r="O14" s="43">
        <v>57407526783</v>
      </c>
      <c r="P14" s="42"/>
      <c r="Q14" s="55">
        <v>5953874066</v>
      </c>
      <c r="R14" s="55"/>
    </row>
    <row r="15" spans="1:18" ht="21.75" customHeight="1" x14ac:dyDescent="0.2">
      <c r="A15" s="16" t="s">
        <v>27</v>
      </c>
      <c r="C15" s="43">
        <v>61600000</v>
      </c>
      <c r="D15" s="42"/>
      <c r="E15" s="43">
        <v>490213132640</v>
      </c>
      <c r="F15" s="42"/>
      <c r="G15" s="43">
        <v>494314918890</v>
      </c>
      <c r="H15" s="42"/>
      <c r="I15" s="43">
        <v>-4101786250</v>
      </c>
      <c r="J15" s="42"/>
      <c r="K15" s="43">
        <v>61600000</v>
      </c>
      <c r="L15" s="42"/>
      <c r="M15" s="43">
        <v>490213132640</v>
      </c>
      <c r="N15" s="42"/>
      <c r="O15" s="43">
        <v>350852581297</v>
      </c>
      <c r="P15" s="42"/>
      <c r="Q15" s="55">
        <v>139360551343</v>
      </c>
      <c r="R15" s="55"/>
    </row>
    <row r="16" spans="1:18" ht="21.75" customHeight="1" x14ac:dyDescent="0.2">
      <c r="A16" s="16" t="s">
        <v>37</v>
      </c>
      <c r="C16" s="43">
        <v>108582950</v>
      </c>
      <c r="D16" s="42"/>
      <c r="E16" s="43">
        <v>427742107072</v>
      </c>
      <c r="F16" s="42"/>
      <c r="G16" s="43">
        <v>277925876816</v>
      </c>
      <c r="H16" s="42"/>
      <c r="I16" s="43">
        <v>149816230256</v>
      </c>
      <c r="J16" s="42"/>
      <c r="K16" s="43">
        <v>108582950</v>
      </c>
      <c r="L16" s="42"/>
      <c r="M16" s="43">
        <v>427742107072</v>
      </c>
      <c r="N16" s="42"/>
      <c r="O16" s="43">
        <v>243309272527</v>
      </c>
      <c r="P16" s="42"/>
      <c r="Q16" s="55">
        <v>184432834545</v>
      </c>
      <c r="R16" s="55"/>
    </row>
    <row r="17" spans="1:18" ht="21.75" customHeight="1" x14ac:dyDescent="0.2">
      <c r="A17" s="16" t="s">
        <v>29</v>
      </c>
      <c r="C17" s="43">
        <v>22012878</v>
      </c>
      <c r="D17" s="42"/>
      <c r="E17" s="43">
        <v>327203922426</v>
      </c>
      <c r="F17" s="42"/>
      <c r="G17" s="43">
        <v>295286398383</v>
      </c>
      <c r="H17" s="42"/>
      <c r="I17" s="43">
        <v>31917524043</v>
      </c>
      <c r="J17" s="42"/>
      <c r="K17" s="43">
        <v>22012878</v>
      </c>
      <c r="L17" s="42"/>
      <c r="M17" s="43">
        <v>327203922426</v>
      </c>
      <c r="N17" s="42"/>
      <c r="O17" s="43">
        <v>249595541224</v>
      </c>
      <c r="P17" s="42"/>
      <c r="Q17" s="55">
        <v>77608381202</v>
      </c>
      <c r="R17" s="55"/>
    </row>
    <row r="18" spans="1:18" ht="21.75" customHeight="1" x14ac:dyDescent="0.2">
      <c r="A18" s="16" t="s">
        <v>43</v>
      </c>
      <c r="C18" s="43">
        <v>2410015</v>
      </c>
      <c r="D18" s="42"/>
      <c r="E18" s="43">
        <v>20685485302</v>
      </c>
      <c r="F18" s="42"/>
      <c r="G18" s="43">
        <v>20907764025</v>
      </c>
      <c r="H18" s="42"/>
      <c r="I18" s="43">
        <v>-222278722</v>
      </c>
      <c r="J18" s="42"/>
      <c r="K18" s="43">
        <v>2410015</v>
      </c>
      <c r="L18" s="42"/>
      <c r="M18" s="43">
        <v>20685485302</v>
      </c>
      <c r="N18" s="42"/>
      <c r="O18" s="43">
        <v>20907764025</v>
      </c>
      <c r="P18" s="42"/>
      <c r="Q18" s="55">
        <v>-222278722</v>
      </c>
      <c r="R18" s="55"/>
    </row>
    <row r="19" spans="1:18" ht="21.75" customHeight="1" x14ac:dyDescent="0.2">
      <c r="A19" s="16" t="s">
        <v>25</v>
      </c>
      <c r="C19" s="43">
        <v>8080000</v>
      </c>
      <c r="D19" s="42"/>
      <c r="E19" s="43">
        <v>235555372208</v>
      </c>
      <c r="F19" s="42"/>
      <c r="G19" s="43">
        <v>212539344550</v>
      </c>
      <c r="H19" s="42"/>
      <c r="I19" s="43">
        <v>23016027657</v>
      </c>
      <c r="J19" s="42"/>
      <c r="K19" s="43">
        <v>8080000</v>
      </c>
      <c r="L19" s="42"/>
      <c r="M19" s="43">
        <v>235555372208</v>
      </c>
      <c r="N19" s="42"/>
      <c r="O19" s="43">
        <v>181789513937</v>
      </c>
      <c r="P19" s="42"/>
      <c r="Q19" s="55">
        <v>53765858271</v>
      </c>
      <c r="R19" s="55"/>
    </row>
    <row r="20" spans="1:18" ht="21.75" customHeight="1" x14ac:dyDescent="0.2">
      <c r="A20" s="16" t="s">
        <v>41</v>
      </c>
      <c r="C20" s="43">
        <v>800000</v>
      </c>
      <c r="D20" s="42"/>
      <c r="E20" s="43">
        <v>6366404320</v>
      </c>
      <c r="F20" s="42"/>
      <c r="G20" s="43">
        <v>6152074000</v>
      </c>
      <c r="H20" s="42"/>
      <c r="I20" s="43">
        <v>214330319</v>
      </c>
      <c r="J20" s="42"/>
      <c r="K20" s="43">
        <v>800000</v>
      </c>
      <c r="L20" s="42"/>
      <c r="M20" s="43">
        <v>6366404320</v>
      </c>
      <c r="N20" s="42"/>
      <c r="O20" s="43">
        <v>5015225123</v>
      </c>
      <c r="P20" s="42"/>
      <c r="Q20" s="55">
        <v>1351179197</v>
      </c>
      <c r="R20" s="55"/>
    </row>
    <row r="21" spans="1:18" ht="21.75" customHeight="1" x14ac:dyDescent="0.2">
      <c r="A21" s="16" t="s">
        <v>26</v>
      </c>
      <c r="C21" s="43">
        <v>132581684</v>
      </c>
      <c r="D21" s="42"/>
      <c r="E21" s="43">
        <v>439399804126</v>
      </c>
      <c r="F21" s="42"/>
      <c r="G21" s="43">
        <v>401918620438</v>
      </c>
      <c r="H21" s="42"/>
      <c r="I21" s="43">
        <v>37481183688</v>
      </c>
      <c r="J21" s="42"/>
      <c r="K21" s="43">
        <v>132581684</v>
      </c>
      <c r="L21" s="42"/>
      <c r="M21" s="43">
        <v>439399804126</v>
      </c>
      <c r="N21" s="42"/>
      <c r="O21" s="43">
        <v>345947652245</v>
      </c>
      <c r="P21" s="42"/>
      <c r="Q21" s="55">
        <v>93452151881</v>
      </c>
      <c r="R21" s="55"/>
    </row>
    <row r="22" spans="1:18" ht="21.75" customHeight="1" x14ac:dyDescent="0.2">
      <c r="A22" s="16" t="s">
        <v>31</v>
      </c>
      <c r="C22" s="43">
        <v>1275000</v>
      </c>
      <c r="D22" s="42"/>
      <c r="E22" s="43">
        <v>17838533925</v>
      </c>
      <c r="F22" s="42"/>
      <c r="G22" s="43">
        <v>19187406792</v>
      </c>
      <c r="H22" s="42"/>
      <c r="I22" s="43">
        <v>-1348872867</v>
      </c>
      <c r="J22" s="42"/>
      <c r="K22" s="43">
        <v>1275000</v>
      </c>
      <c r="L22" s="42"/>
      <c r="M22" s="43">
        <v>17838533925</v>
      </c>
      <c r="N22" s="42"/>
      <c r="O22" s="43">
        <v>7247690170</v>
      </c>
      <c r="P22" s="42"/>
      <c r="Q22" s="55">
        <v>10590843755</v>
      </c>
      <c r="R22" s="55"/>
    </row>
    <row r="23" spans="1:18" ht="21.75" customHeight="1" x14ac:dyDescent="0.2">
      <c r="A23" s="16" t="s">
        <v>22</v>
      </c>
      <c r="C23" s="43">
        <v>3400000</v>
      </c>
      <c r="D23" s="42"/>
      <c r="E23" s="43">
        <v>74795328060</v>
      </c>
      <c r="F23" s="42"/>
      <c r="G23" s="43">
        <v>87090199041</v>
      </c>
      <c r="H23" s="42"/>
      <c r="I23" s="43">
        <v>-12294870981</v>
      </c>
      <c r="J23" s="42"/>
      <c r="K23" s="43">
        <v>3400000</v>
      </c>
      <c r="L23" s="42"/>
      <c r="M23" s="43">
        <v>74795328060</v>
      </c>
      <c r="N23" s="42"/>
      <c r="O23" s="43">
        <v>76348852892</v>
      </c>
      <c r="P23" s="42"/>
      <c r="Q23" s="55">
        <v>-1553524832</v>
      </c>
      <c r="R23" s="55"/>
    </row>
    <row r="24" spans="1:18" ht="21.75" customHeight="1" x14ac:dyDescent="0.2">
      <c r="A24" s="16" t="s">
        <v>21</v>
      </c>
      <c r="C24" s="43">
        <v>14398515</v>
      </c>
      <c r="D24" s="42"/>
      <c r="E24" s="43">
        <v>280029403789</v>
      </c>
      <c r="F24" s="42"/>
      <c r="G24" s="43">
        <v>256519511340</v>
      </c>
      <c r="H24" s="42"/>
      <c r="I24" s="43">
        <v>23509892449</v>
      </c>
      <c r="J24" s="42"/>
      <c r="K24" s="43">
        <v>14398515</v>
      </c>
      <c r="L24" s="42"/>
      <c r="M24" s="43">
        <v>280029403789</v>
      </c>
      <c r="N24" s="42"/>
      <c r="O24" s="43">
        <v>220161200805</v>
      </c>
      <c r="P24" s="42"/>
      <c r="Q24" s="55">
        <v>59868202984</v>
      </c>
      <c r="R24" s="55"/>
    </row>
    <row r="25" spans="1:18" ht="21.75" customHeight="1" x14ac:dyDescent="0.2">
      <c r="A25" s="16" t="s">
        <v>28</v>
      </c>
      <c r="C25" s="43">
        <v>4744355</v>
      </c>
      <c r="D25" s="42"/>
      <c r="E25" s="43">
        <v>60399548972</v>
      </c>
      <c r="F25" s="42"/>
      <c r="G25" s="43">
        <v>56017091171</v>
      </c>
      <c r="H25" s="42"/>
      <c r="I25" s="43">
        <v>4382457801</v>
      </c>
      <c r="J25" s="42"/>
      <c r="K25" s="43">
        <v>4744355</v>
      </c>
      <c r="L25" s="42"/>
      <c r="M25" s="43">
        <v>60399548972</v>
      </c>
      <c r="N25" s="42"/>
      <c r="O25" s="43">
        <v>54335361334</v>
      </c>
      <c r="P25" s="42"/>
      <c r="Q25" s="55">
        <v>6064187638</v>
      </c>
      <c r="R25" s="55"/>
    </row>
    <row r="26" spans="1:18" ht="21.75" customHeight="1" x14ac:dyDescent="0.2">
      <c r="A26" s="16" t="s">
        <v>38</v>
      </c>
      <c r="C26" s="43">
        <v>14790000</v>
      </c>
      <c r="D26" s="42"/>
      <c r="E26" s="43">
        <v>654535029180</v>
      </c>
      <c r="F26" s="42"/>
      <c r="G26" s="43">
        <v>621903592095</v>
      </c>
      <c r="H26" s="42"/>
      <c r="I26" s="43">
        <v>32631437084</v>
      </c>
      <c r="J26" s="42"/>
      <c r="K26" s="43">
        <v>14790000</v>
      </c>
      <c r="L26" s="42"/>
      <c r="M26" s="43">
        <v>654535029180</v>
      </c>
      <c r="N26" s="42"/>
      <c r="O26" s="43">
        <v>311632125009</v>
      </c>
      <c r="P26" s="42"/>
      <c r="Q26" s="55">
        <v>342902904171</v>
      </c>
      <c r="R26" s="55"/>
    </row>
    <row r="27" spans="1:18" ht="21.75" customHeight="1" x14ac:dyDescent="0.2">
      <c r="A27" s="16" t="s">
        <v>39</v>
      </c>
      <c r="C27" s="43">
        <v>41987723</v>
      </c>
      <c r="D27" s="42"/>
      <c r="E27" s="43">
        <v>389133894797</v>
      </c>
      <c r="F27" s="42"/>
      <c r="G27" s="43">
        <v>373884650853</v>
      </c>
      <c r="H27" s="42"/>
      <c r="I27" s="43">
        <v>15249243944</v>
      </c>
      <c r="J27" s="42"/>
      <c r="K27" s="43">
        <v>41987723</v>
      </c>
      <c r="L27" s="42"/>
      <c r="M27" s="43">
        <v>389133894797</v>
      </c>
      <c r="N27" s="42"/>
      <c r="O27" s="43">
        <v>370900376128</v>
      </c>
      <c r="P27" s="42"/>
      <c r="Q27" s="55">
        <v>18233518669</v>
      </c>
      <c r="R27" s="55"/>
    </row>
    <row r="28" spans="1:18" ht="21.75" customHeight="1" x14ac:dyDescent="0.2">
      <c r="A28" s="16" t="s">
        <v>33</v>
      </c>
      <c r="C28" s="43">
        <v>1450000</v>
      </c>
      <c r="D28" s="42"/>
      <c r="E28" s="43">
        <v>13236881800</v>
      </c>
      <c r="F28" s="42"/>
      <c r="G28" s="43">
        <v>13855562145</v>
      </c>
      <c r="H28" s="42"/>
      <c r="I28" s="43">
        <v>-618680345</v>
      </c>
      <c r="J28" s="42"/>
      <c r="K28" s="43">
        <v>1450000</v>
      </c>
      <c r="L28" s="42"/>
      <c r="M28" s="43">
        <v>13236881800</v>
      </c>
      <c r="N28" s="42"/>
      <c r="O28" s="43">
        <v>8548542744</v>
      </c>
      <c r="P28" s="42"/>
      <c r="Q28" s="55">
        <v>4688339056</v>
      </c>
      <c r="R28" s="55"/>
    </row>
    <row r="29" spans="1:18" ht="21.75" customHeight="1" x14ac:dyDescent="0.2">
      <c r="A29" s="16" t="s">
        <v>32</v>
      </c>
      <c r="C29" s="43">
        <v>585000</v>
      </c>
      <c r="D29" s="42"/>
      <c r="E29" s="43">
        <v>3591417076</v>
      </c>
      <c r="F29" s="42"/>
      <c r="G29" s="43">
        <v>3591417076</v>
      </c>
      <c r="H29" s="42"/>
      <c r="I29" s="43">
        <v>0</v>
      </c>
      <c r="J29" s="42"/>
      <c r="K29" s="43">
        <v>585000</v>
      </c>
      <c r="L29" s="42"/>
      <c r="M29" s="43">
        <v>3591417076</v>
      </c>
      <c r="N29" s="42"/>
      <c r="O29" s="43">
        <v>3970921429</v>
      </c>
      <c r="P29" s="42"/>
      <c r="Q29" s="55">
        <v>-379504352</v>
      </c>
      <c r="R29" s="55"/>
    </row>
    <row r="30" spans="1:18" ht="21.75" customHeight="1" x14ac:dyDescent="0.2">
      <c r="A30" s="16" t="s">
        <v>47</v>
      </c>
      <c r="C30" s="43">
        <v>6025000</v>
      </c>
      <c r="D30" s="42"/>
      <c r="E30" s="43">
        <v>54523251960</v>
      </c>
      <c r="F30" s="42"/>
      <c r="G30" s="43">
        <v>35884528189</v>
      </c>
      <c r="H30" s="42"/>
      <c r="I30" s="43">
        <v>18638723771</v>
      </c>
      <c r="J30" s="42"/>
      <c r="K30" s="43">
        <v>6025000</v>
      </c>
      <c r="L30" s="42"/>
      <c r="M30" s="43">
        <v>54523251960</v>
      </c>
      <c r="N30" s="42"/>
      <c r="O30" s="43">
        <v>35884528189</v>
      </c>
      <c r="P30" s="42"/>
      <c r="Q30" s="55">
        <v>18638723771</v>
      </c>
      <c r="R30" s="55"/>
    </row>
    <row r="31" spans="1:18" ht="21.75" customHeight="1" x14ac:dyDescent="0.2">
      <c r="A31" s="16" t="s">
        <v>61</v>
      </c>
      <c r="C31" s="43">
        <v>10000000</v>
      </c>
      <c r="D31" s="42"/>
      <c r="E31" s="43">
        <v>99927500000</v>
      </c>
      <c r="F31" s="42"/>
      <c r="G31" s="43">
        <v>99927500000</v>
      </c>
      <c r="H31" s="42"/>
      <c r="I31" s="43">
        <v>0</v>
      </c>
      <c r="J31" s="42"/>
      <c r="K31" s="43">
        <v>10000000</v>
      </c>
      <c r="L31" s="42"/>
      <c r="M31" s="43">
        <v>99927500000</v>
      </c>
      <c r="N31" s="42"/>
      <c r="O31" s="43">
        <v>100072500000</v>
      </c>
      <c r="P31" s="42"/>
      <c r="Q31" s="55">
        <v>-144999999</v>
      </c>
      <c r="R31" s="55"/>
    </row>
    <row r="32" spans="1:18" ht="21.75" customHeight="1" x14ac:dyDescent="0.2">
      <c r="A32" s="16" t="s">
        <v>50</v>
      </c>
      <c r="C32" s="43">
        <v>3631250</v>
      </c>
      <c r="D32" s="42"/>
      <c r="E32" s="43">
        <v>18160029405</v>
      </c>
      <c r="F32" s="42"/>
      <c r="G32" s="43">
        <v>13143472179</v>
      </c>
      <c r="H32" s="42"/>
      <c r="I32" s="43">
        <v>5016557226</v>
      </c>
      <c r="J32" s="42"/>
      <c r="K32" s="43">
        <v>3631250</v>
      </c>
      <c r="L32" s="42"/>
      <c r="M32" s="43">
        <v>18160029405</v>
      </c>
      <c r="N32" s="42"/>
      <c r="O32" s="43">
        <v>13143472179</v>
      </c>
      <c r="P32" s="42"/>
      <c r="Q32" s="55">
        <v>5016557226</v>
      </c>
      <c r="R32" s="55"/>
    </row>
    <row r="33" spans="1:18" ht="21.75" customHeight="1" x14ac:dyDescent="0.2">
      <c r="A33" s="16" t="s">
        <v>45</v>
      </c>
      <c r="C33" s="43">
        <v>8800000</v>
      </c>
      <c r="D33" s="42"/>
      <c r="E33" s="43">
        <v>60163314640</v>
      </c>
      <c r="F33" s="42"/>
      <c r="G33" s="43">
        <v>53568762303</v>
      </c>
      <c r="H33" s="42"/>
      <c r="I33" s="43">
        <v>6594552336</v>
      </c>
      <c r="J33" s="42"/>
      <c r="K33" s="43">
        <v>8800000</v>
      </c>
      <c r="L33" s="42"/>
      <c r="M33" s="43">
        <v>60163314640</v>
      </c>
      <c r="N33" s="42"/>
      <c r="O33" s="43">
        <v>53568762303</v>
      </c>
      <c r="P33" s="42"/>
      <c r="Q33" s="55">
        <v>6594552336</v>
      </c>
      <c r="R33" s="55"/>
    </row>
    <row r="34" spans="1:18" ht="21.75" customHeight="1" x14ac:dyDescent="0.2">
      <c r="A34" s="19" t="s">
        <v>44</v>
      </c>
      <c r="C34" s="44">
        <v>300000</v>
      </c>
      <c r="D34" s="42"/>
      <c r="E34" s="44">
        <v>5578541940</v>
      </c>
      <c r="F34" s="42"/>
      <c r="G34" s="44">
        <v>5636864542</v>
      </c>
      <c r="H34" s="42"/>
      <c r="I34" s="44">
        <v>-58322602</v>
      </c>
      <c r="J34" s="42"/>
      <c r="K34" s="44">
        <v>300000</v>
      </c>
      <c r="L34" s="42"/>
      <c r="M34" s="44">
        <v>5578541940</v>
      </c>
      <c r="N34" s="42"/>
      <c r="O34" s="44">
        <v>5636864542</v>
      </c>
      <c r="P34" s="42"/>
      <c r="Q34" s="56">
        <v>-58322602</v>
      </c>
      <c r="R34" s="56"/>
    </row>
    <row r="35" spans="1:18" ht="21.75" customHeight="1" x14ac:dyDescent="0.2">
      <c r="A35" s="24" t="s">
        <v>51</v>
      </c>
      <c r="C35" s="45">
        <f>SUM(C8:C34)</f>
        <v>547734370</v>
      </c>
      <c r="D35" s="42"/>
      <c r="E35" s="45">
        <f>SUM(E8:E34)</f>
        <v>4314554609112</v>
      </c>
      <c r="F35" s="42"/>
      <c r="G35" s="45">
        <f>SUM(G8:G34)</f>
        <v>4107788640739</v>
      </c>
      <c r="H35" s="42"/>
      <c r="I35" s="45">
        <f>SUM(I8:I34)</f>
        <v>206765968364</v>
      </c>
      <c r="J35" s="42"/>
      <c r="K35" s="45">
        <f>SUM(K8:K34)</f>
        <v>547734370</v>
      </c>
      <c r="L35" s="42"/>
      <c r="M35" s="45">
        <f>SUM(M8:M34)</f>
        <v>4314554609112</v>
      </c>
      <c r="N35" s="42"/>
      <c r="O35" s="45">
        <f>SUM(O8:O34)</f>
        <v>3156872302801</v>
      </c>
      <c r="P35" s="42"/>
      <c r="Q35" s="61">
        <f>SUM(Q8:R34)</f>
        <v>1157682306311</v>
      </c>
      <c r="R35" s="61"/>
    </row>
  </sheetData>
  <mergeCells count="3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35:R35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درآمد اعمال اختیار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izad eghbali</cp:lastModifiedBy>
  <dcterms:created xsi:type="dcterms:W3CDTF">2026-10-25T07:38:15Z</dcterms:created>
  <dcterms:modified xsi:type="dcterms:W3CDTF">2026-10-27T14:02:39Z</dcterms:modified>
</cp:coreProperties>
</file>